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60" tabRatio="913" activeTab="2"/>
  </bookViews>
  <sheets>
    <sheet name="0.간지" sheetId="1" r:id="rId1"/>
    <sheet name="0-1.이면" sheetId="2" r:id="rId2"/>
    <sheet name="1.발전현황" sheetId="3" r:id="rId3"/>
    <sheet name="2.용도별전력사용량" sheetId="4" r:id="rId4"/>
    <sheet name="3.제조업중분류별전력사용량" sheetId="5" r:id="rId5"/>
    <sheet name="4.가스공급량" sheetId="6" r:id="rId6"/>
    <sheet name="5.도시가스이용현황" sheetId="7" r:id="rId7"/>
    <sheet name="6.도시가스보급률" sheetId="18" r:id="rId8"/>
    <sheet name="7.고압가스시설현황" sheetId="8" r:id="rId9"/>
    <sheet name="8.상수도" sheetId="28" r:id="rId10"/>
    <sheet name="9.상수도관" sheetId="29" r:id="rId11"/>
    <sheet name="10. 급수사용량" sheetId="30" r:id="rId12"/>
    <sheet name="11.급수사용료부과" sheetId="31" r:id="rId13"/>
    <sheet name="12.하수도인구및보급률 " sheetId="32" r:id="rId14"/>
    <sheet name="13. 하수사용료부과" sheetId="33" r:id="rId15"/>
    <sheet name="14.하수관로" sheetId="34" r:id="rId16"/>
    <sheet name="12.하수도인구및보급률" sheetId="13" state="hidden" r:id="rId17"/>
    <sheet name="13.하수사용료부과" sheetId="19" state="hidden" r:id="rId18"/>
    <sheet name="15.온천수생산" sheetId="37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">{"Book1"}</definedName>
    <definedName name="aa">[1]XL4Poppy!$C$31</definedName>
    <definedName name="AAA">'[2]18.농업용기계보유 '!$A$18:$K$1275</definedName>
    <definedName name="B">{"Book1"}</definedName>
    <definedName name="didtlr" hidden="1">{"'6.강수량'!$A$1:$O$37","'6.강수량'!$A$1:$C$1"}</definedName>
    <definedName name="Document_array" localSheetId="2">{"Book1"}</definedName>
    <definedName name="Document_array" localSheetId="11">{"Book1"}</definedName>
    <definedName name="Document_array" localSheetId="12">{"Book1"}</definedName>
    <definedName name="Document_array" localSheetId="16">{"Book1"}</definedName>
    <definedName name="Document_array" localSheetId="13">{"Book1"}</definedName>
    <definedName name="Document_array" localSheetId="14">{"Book1"}</definedName>
    <definedName name="Document_array" localSheetId="15">{"Book1"}</definedName>
    <definedName name="Document_array" localSheetId="18">{"Book1"}</definedName>
    <definedName name="Document_array" localSheetId="3">{"Book1"}</definedName>
    <definedName name="Document_array" localSheetId="4">{"Book1"}</definedName>
    <definedName name="Document_array" localSheetId="5">{"Book1"}</definedName>
    <definedName name="Document_array" localSheetId="6">{"Book1"}</definedName>
    <definedName name="Document_array" localSheetId="7">{"Book1"}</definedName>
    <definedName name="Document_array" localSheetId="8">{"Book1"}</definedName>
    <definedName name="Document_array" localSheetId="9">{"Book1"}</definedName>
    <definedName name="Document_array" localSheetId="10">{"Book1"}</definedName>
    <definedName name="Document_array">{"Book1"}</definedName>
    <definedName name="HTML_CodePage" hidden="1">949</definedName>
    <definedName name="HTML_Control" localSheetId="2" hidden="1">{"'6.강수량'!$A$1:$O$37","'6.강수량'!$A$1:$C$1"}</definedName>
    <definedName name="HTML_Control" localSheetId="11" hidden="1">{"'6.강수량'!$A$1:$O$37","'6.강수량'!$A$1:$C$1"}</definedName>
    <definedName name="HTML_Control" localSheetId="12" hidden="1">{"'6.강수량'!$A$1:$O$37","'6.강수량'!$A$1:$C$1"}</definedName>
    <definedName name="HTML_Control" localSheetId="16" hidden="1">{"'6.강수량'!$A$1:$O$37","'6.강수량'!$A$1:$C$1"}</definedName>
    <definedName name="HTML_Control" localSheetId="13" hidden="1">{"'6.강수량'!$A$1:$O$37","'6.강수량'!$A$1:$C$1"}</definedName>
    <definedName name="HTML_Control" localSheetId="14" hidden="1">{"'6.강수량'!$A$1:$O$37","'6.강수량'!$A$1:$C$1"}</definedName>
    <definedName name="HTML_Control" localSheetId="15" hidden="1">{"'6.강수량'!$A$1:$O$37","'6.강수량'!$A$1:$C$1"}</definedName>
    <definedName name="HTML_Control" localSheetId="18" hidden="1">{"'6.강수량'!$A$1:$O$37","'6.강수량'!$A$1:$C$1"}</definedName>
    <definedName name="HTML_Control" localSheetId="3" hidden="1">{"'6.강수량'!$A$1:$O$37","'6.강수량'!$A$1:$C$1"}</definedName>
    <definedName name="HTML_Control" localSheetId="4" hidden="1">{"'6.강수량'!$A$1:$O$37","'6.강수량'!$A$1:$C$1"}</definedName>
    <definedName name="HTML_Control" localSheetId="5" hidden="1">{"'6.강수량'!$A$1:$O$37","'6.강수량'!$A$1:$C$1"}</definedName>
    <definedName name="HTML_Control" localSheetId="6" hidden="1">{"'6.강수량'!$A$1:$O$37","'6.강수량'!$A$1:$C$1"}</definedName>
    <definedName name="HTML_Control" localSheetId="7" hidden="1">{"'6.강수량'!$A$1:$O$37","'6.강수량'!$A$1:$C$1"}</definedName>
    <definedName name="HTML_Control" localSheetId="8" hidden="1">{"'6.강수량'!$A$1:$O$37","'6.강수량'!$A$1:$C$1"}</definedName>
    <definedName name="HTML_Control" localSheetId="9" hidden="1">{"'6.강수량'!$A$1:$O$37","'6.강수량'!$A$1:$C$1"}</definedName>
    <definedName name="HTML_Control" localSheetId="10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'0.간지'!$A$1:$I$20</definedName>
    <definedName name="_xlnm.Print_Area" localSheetId="1">'0-1.이면'!$A$1:$I$31</definedName>
    <definedName name="_xlnm.Print_Area" localSheetId="2">'1.발전현황'!$A$1:$E$36</definedName>
    <definedName name="_xlnm.Print_Area" localSheetId="11">'10. 급수사용량'!$A$1:$J$41</definedName>
    <definedName name="_xlnm.Print_Area" localSheetId="12">'11.급수사용료부과'!$A$1:$J$41</definedName>
    <definedName name="_xlnm.Print_Area" localSheetId="16">'12.하수도인구및보급률'!$A$1:$T$40</definedName>
    <definedName name="_xlnm.Print_Area" localSheetId="13">'12.하수도인구및보급률 '!$A$1:$I$39</definedName>
    <definedName name="_xlnm.Print_Area" localSheetId="14">'13. 하수사용료부과'!$A$1:$N$40</definedName>
    <definedName name="_xlnm.Print_Area" localSheetId="17">'13.하수사용료부과'!$A$1:$T$40</definedName>
    <definedName name="_xlnm.Print_Area" localSheetId="15">'14.하수관로'!$A$1:$AA$41</definedName>
    <definedName name="_xlnm.Print_Area" localSheetId="18">'15.온천수생산'!$A$1:$G$129</definedName>
    <definedName name="_xlnm.Print_Area" localSheetId="3">'2.용도별전력사용량'!$A$1:$R$29</definedName>
    <definedName name="_xlnm.Print_Area" localSheetId="4">'3.제조업중분류별전력사용량'!$A$1:$AB$29</definedName>
    <definedName name="_xlnm.Print_Area" localSheetId="5">'4.가스공급량'!$A$1:$G$30</definedName>
    <definedName name="_xlnm.Print_Area" localSheetId="6">'5.도시가스이용현황'!$A$1:$J$31</definedName>
    <definedName name="_xlnm.Print_Area" localSheetId="7">'6.도시가스보급률'!$A$1:$D$29</definedName>
    <definedName name="_xlnm.Print_Area" localSheetId="8">'7.고압가스시설현황'!$A$1:$J$42</definedName>
    <definedName name="_xlnm.Print_Area" localSheetId="9">'8.상수도'!$A$1:$J$43</definedName>
    <definedName name="_xlnm.Print_Area" localSheetId="10">'9.상수도관'!$A$1:$W$41</definedName>
    <definedName name="qqq">'[2]18.농업용기계보유 '!$A$18:$K$1275</definedName>
    <definedName name="sss">{"Book1"}</definedName>
    <definedName name="공공">'[3]15.농업용기계보유 '!$A$19:$K$1279</definedName>
    <definedName name="ㅁ1">#REF!</definedName>
    <definedName name="무" hidden="1">{"'6.강수량'!$A$1:$O$37","'6.강수량'!$A$1:$C$1"}</definedName>
    <definedName name="분류" localSheetId="13">[4]원본!$D$1:$D$445</definedName>
    <definedName name="분류" localSheetId="14">[4]원본!$D$1:$D$445</definedName>
    <definedName name="분류" localSheetId="15">[5]원본!$D$1:$D$445</definedName>
    <definedName name="분류" localSheetId="18">[6]원본!$D$1:$D$445</definedName>
    <definedName name="분류">[7]원본!$D$1:$D$445</definedName>
    <definedName name="소방대상물현황">{"Book1"}</definedName>
    <definedName name="토" hidden="1">{"'6.강수량'!$A$1:$O$37","'6.강수량'!$A$1:$C$1"}</definedName>
    <definedName name="판매량" localSheetId="13">[4]원본!$F$1:$F$445</definedName>
    <definedName name="판매량" localSheetId="14">[4]원본!$F$1:$F$445</definedName>
    <definedName name="판매량" localSheetId="15">[5]원본!$F$1:$F$445</definedName>
    <definedName name="판매량" localSheetId="18">[6]원본!$F$1:$F$445</definedName>
    <definedName name="판매량">[7]원본!$F$1:$F$445</definedName>
    <definedName name="합체" localSheetId="13">[4]원본!$C$1:$C$445</definedName>
    <definedName name="합체" localSheetId="14">[4]원본!$C$1:$C$445</definedName>
    <definedName name="합체" localSheetId="15">[5]원본!$C$1:$C$445</definedName>
    <definedName name="합체" localSheetId="18">[6]원본!$C$1:$C$445</definedName>
    <definedName name="합체">[7]원본!$C$1:$C$445</definedName>
  </definedNames>
  <calcPr calcId="152511"/>
</workbook>
</file>

<file path=xl/calcChain.xml><?xml version="1.0" encoding="utf-8"?>
<calcChain xmlns="http://schemas.openxmlformats.org/spreadsheetml/2006/main">
  <c r="B15" i="33" l="1"/>
  <c r="J15" i="33"/>
  <c r="M15" i="33"/>
  <c r="B16" i="33"/>
  <c r="J16" i="33"/>
  <c r="M16" i="33"/>
  <c r="B17" i="33"/>
  <c r="J17" i="33"/>
  <c r="M17" i="33" s="1"/>
  <c r="B18" i="33"/>
  <c r="J18" i="33"/>
  <c r="M18" i="33" s="1"/>
  <c r="B19" i="33"/>
  <c r="J19" i="33"/>
  <c r="M19" i="33"/>
  <c r="B20" i="33"/>
  <c r="J20" i="33"/>
  <c r="M20" i="33" s="1"/>
  <c r="B21" i="33"/>
  <c r="J21" i="33"/>
  <c r="M21" i="33" s="1"/>
  <c r="B22" i="33"/>
  <c r="J22" i="33"/>
  <c r="M22" i="33" s="1"/>
  <c r="B23" i="33"/>
  <c r="J23" i="33"/>
  <c r="M23" i="33" s="1"/>
  <c r="B24" i="33"/>
  <c r="J24" i="33"/>
  <c r="M24" i="33" s="1"/>
  <c r="B25" i="33"/>
  <c r="J25" i="33"/>
  <c r="M25" i="33"/>
  <c r="B26" i="33"/>
  <c r="J26" i="33"/>
  <c r="M26" i="33" s="1"/>
  <c r="B27" i="33"/>
  <c r="B28" i="33"/>
  <c r="J28" i="33"/>
  <c r="M28" i="33" s="1"/>
  <c r="B29" i="33"/>
  <c r="J29" i="33"/>
  <c r="M29" i="33"/>
  <c r="B30" i="33"/>
  <c r="J30" i="33"/>
  <c r="B31" i="33"/>
  <c r="J31" i="33"/>
  <c r="M31" i="33" s="1"/>
  <c r="B32" i="33"/>
  <c r="J32" i="33"/>
  <c r="M32" i="33"/>
  <c r="B33" i="33"/>
  <c r="J33" i="33"/>
  <c r="M33" i="33" s="1"/>
  <c r="B34" i="33"/>
  <c r="J34" i="33"/>
  <c r="M34" i="33" s="1"/>
  <c r="B35" i="33"/>
  <c r="B36" i="33"/>
  <c r="J36" i="33"/>
  <c r="M36" i="33" s="1"/>
  <c r="B37" i="33"/>
  <c r="E36" i="32" l="1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F123" i="37" l="1"/>
  <c r="F120" i="37"/>
  <c r="F117" i="37"/>
  <c r="F113" i="37"/>
  <c r="F72" i="37"/>
  <c r="F58" i="37"/>
  <c r="F47" i="37"/>
  <c r="F44" i="37"/>
  <c r="F39" i="37"/>
  <c r="F16" i="37"/>
  <c r="C14" i="37"/>
  <c r="F14" i="37" l="1"/>
  <c r="H12" i="32"/>
  <c r="G12" i="32"/>
  <c r="F12" i="32"/>
  <c r="D12" i="32"/>
  <c r="C12" i="32"/>
  <c r="B12" i="32"/>
  <c r="E12" i="32" l="1"/>
  <c r="I12" i="32" s="1"/>
  <c r="G15" i="28"/>
  <c r="AA14" i="34" l="1"/>
  <c r="Z14" i="34"/>
  <c r="Y14" i="34"/>
  <c r="X14" i="34"/>
  <c r="W14" i="34"/>
  <c r="V14" i="34"/>
  <c r="U14" i="34"/>
  <c r="S14" i="34"/>
  <c r="P14" i="34"/>
  <c r="O14" i="34"/>
  <c r="N14" i="34"/>
  <c r="M14" i="34"/>
  <c r="L14" i="34"/>
  <c r="K14" i="34"/>
  <c r="J14" i="34"/>
  <c r="I14" i="34"/>
  <c r="H14" i="34"/>
  <c r="G14" i="34"/>
  <c r="F14" i="34"/>
  <c r="E14" i="34"/>
  <c r="K13" i="33"/>
  <c r="I13" i="33"/>
  <c r="H13" i="33"/>
  <c r="G13" i="33"/>
  <c r="F13" i="33"/>
  <c r="E13" i="33"/>
  <c r="D13" i="33"/>
  <c r="C13" i="33"/>
  <c r="B38" i="3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J14" i="31"/>
  <c r="I14" i="31"/>
  <c r="H14" i="31"/>
  <c r="G14" i="31"/>
  <c r="E14" i="31"/>
  <c r="D14" i="31"/>
  <c r="C14" i="31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J14" i="30"/>
  <c r="I14" i="30"/>
  <c r="H14" i="30"/>
  <c r="G14" i="30"/>
  <c r="E14" i="30"/>
  <c r="D14" i="30"/>
  <c r="C14" i="30"/>
  <c r="Q38" i="29"/>
  <c r="K38" i="29"/>
  <c r="G38" i="29"/>
  <c r="C38" i="29"/>
  <c r="Q37" i="29"/>
  <c r="K37" i="29"/>
  <c r="G37" i="29"/>
  <c r="C37" i="29"/>
  <c r="Q36" i="29"/>
  <c r="K36" i="29"/>
  <c r="G36" i="29"/>
  <c r="C36" i="29"/>
  <c r="Q35" i="29"/>
  <c r="K35" i="29"/>
  <c r="G35" i="29"/>
  <c r="C35" i="29"/>
  <c r="Q34" i="29"/>
  <c r="K34" i="29"/>
  <c r="G34" i="29"/>
  <c r="C34" i="29"/>
  <c r="Q33" i="29"/>
  <c r="K33" i="29"/>
  <c r="G33" i="29"/>
  <c r="C33" i="29"/>
  <c r="Q32" i="29"/>
  <c r="K32" i="29"/>
  <c r="G32" i="29"/>
  <c r="C32" i="29"/>
  <c r="Q31" i="29"/>
  <c r="K31" i="29"/>
  <c r="G31" i="29"/>
  <c r="C31" i="29"/>
  <c r="Q30" i="29"/>
  <c r="K30" i="29"/>
  <c r="G30" i="29"/>
  <c r="C30" i="29"/>
  <c r="Q29" i="29"/>
  <c r="K29" i="29"/>
  <c r="G29" i="29"/>
  <c r="C29" i="29"/>
  <c r="Q28" i="29"/>
  <c r="K28" i="29"/>
  <c r="G28" i="29"/>
  <c r="C28" i="29"/>
  <c r="Q27" i="29"/>
  <c r="K27" i="29"/>
  <c r="G27" i="29"/>
  <c r="C27" i="29"/>
  <c r="Q26" i="29"/>
  <c r="K26" i="29"/>
  <c r="G26" i="29"/>
  <c r="C26" i="29"/>
  <c r="Q25" i="29"/>
  <c r="K25" i="29"/>
  <c r="G25" i="29"/>
  <c r="C25" i="29"/>
  <c r="Q24" i="29"/>
  <c r="K24" i="29"/>
  <c r="G24" i="29"/>
  <c r="C24" i="29"/>
  <c r="Q23" i="29"/>
  <c r="K23" i="29"/>
  <c r="G23" i="29"/>
  <c r="C23" i="29"/>
  <c r="Q22" i="29"/>
  <c r="K22" i="29"/>
  <c r="G22" i="29"/>
  <c r="C22" i="29"/>
  <c r="Q21" i="29"/>
  <c r="K21" i="29"/>
  <c r="G21" i="29"/>
  <c r="C21" i="29"/>
  <c r="Q20" i="29"/>
  <c r="K20" i="29"/>
  <c r="G20" i="29"/>
  <c r="C20" i="29"/>
  <c r="Q19" i="29"/>
  <c r="K19" i="29"/>
  <c r="G19" i="29"/>
  <c r="C19" i="29"/>
  <c r="Q18" i="29"/>
  <c r="K18" i="29"/>
  <c r="G18" i="29"/>
  <c r="C18" i="29"/>
  <c r="Q17" i="29"/>
  <c r="K17" i="29"/>
  <c r="G17" i="29"/>
  <c r="C17" i="29"/>
  <c r="Q16" i="29"/>
  <c r="Q14" i="29" s="1"/>
  <c r="K16" i="29"/>
  <c r="G16" i="29"/>
  <c r="C16" i="29"/>
  <c r="W14" i="29"/>
  <c r="V14" i="29"/>
  <c r="U14" i="29"/>
  <c r="T14" i="29"/>
  <c r="S14" i="29"/>
  <c r="R14" i="29"/>
  <c r="N14" i="29"/>
  <c r="M14" i="29"/>
  <c r="L14" i="29"/>
  <c r="J14" i="29"/>
  <c r="I14" i="29"/>
  <c r="H14" i="29"/>
  <c r="F14" i="29"/>
  <c r="E14" i="29"/>
  <c r="D14" i="29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I15" i="28"/>
  <c r="F15" i="28"/>
  <c r="D15" i="28"/>
  <c r="C15" i="28"/>
  <c r="B13" i="33" l="1"/>
  <c r="J13" i="33"/>
  <c r="T14" i="34"/>
  <c r="B14" i="34"/>
  <c r="L13" i="33"/>
  <c r="B14" i="31"/>
  <c r="B14" i="30"/>
  <c r="B35" i="29"/>
  <c r="B38" i="29"/>
  <c r="B37" i="29"/>
  <c r="B30" i="29"/>
  <c r="B18" i="29"/>
  <c r="B24" i="29"/>
  <c r="B34" i="29"/>
  <c r="K14" i="29"/>
  <c r="B31" i="29"/>
  <c r="B33" i="29"/>
  <c r="B17" i="29"/>
  <c r="G14" i="29"/>
  <c r="B19" i="29"/>
  <c r="B21" i="29"/>
  <c r="B22" i="29"/>
  <c r="B23" i="29"/>
  <c r="B25" i="29"/>
  <c r="B26" i="29"/>
  <c r="B27" i="29"/>
  <c r="B29" i="29"/>
  <c r="B32" i="29"/>
  <c r="B28" i="29"/>
  <c r="B20" i="29"/>
  <c r="B36" i="29"/>
  <c r="E15" i="28"/>
  <c r="B16" i="29"/>
  <c r="C14" i="29"/>
  <c r="C14" i="34" l="1"/>
  <c r="D14" i="34" s="1"/>
  <c r="M13" i="33"/>
  <c r="B14" i="29"/>
  <c r="J18" i="4"/>
  <c r="J19" i="4"/>
  <c r="J20" i="4"/>
  <c r="J21" i="4"/>
  <c r="J22" i="4"/>
  <c r="J23" i="4"/>
  <c r="J24" i="4"/>
  <c r="J25" i="4"/>
  <c r="J26" i="4"/>
  <c r="J27" i="4"/>
  <c r="J28" i="4"/>
  <c r="J17" i="4"/>
  <c r="B17" i="4" s="1"/>
  <c r="J14" i="7" l="1"/>
  <c r="I14" i="7"/>
  <c r="H14" i="7"/>
  <c r="G14" i="7"/>
  <c r="F14" i="7"/>
  <c r="E14" i="7"/>
  <c r="D14" i="7"/>
  <c r="C14" i="7"/>
  <c r="B14" i="7" l="1"/>
  <c r="B14" i="3" l="1"/>
  <c r="B16" i="7" l="1"/>
  <c r="G18" i="8"/>
  <c r="C18" i="8" s="1"/>
  <c r="G19" i="8"/>
  <c r="C19" i="8" s="1"/>
  <c r="G20" i="8"/>
  <c r="G21" i="8"/>
  <c r="G22" i="8"/>
  <c r="C22" i="8" s="1"/>
  <c r="G23" i="8"/>
  <c r="C23" i="8" s="1"/>
  <c r="G24" i="8"/>
  <c r="C24" i="8" s="1"/>
  <c r="G25" i="8"/>
  <c r="C25" i="8" s="1"/>
  <c r="G26" i="8"/>
  <c r="C26" i="8" s="1"/>
  <c r="G27" i="8"/>
  <c r="C27" i="8" s="1"/>
  <c r="G28" i="8"/>
  <c r="C28" i="8" s="1"/>
  <c r="G29" i="8"/>
  <c r="C29" i="8" s="1"/>
  <c r="G30" i="8"/>
  <c r="C30" i="8" s="1"/>
  <c r="G31" i="8"/>
  <c r="C31" i="8" s="1"/>
  <c r="G32" i="8"/>
  <c r="C32" i="8" s="1"/>
  <c r="G33" i="8"/>
  <c r="C33" i="8" s="1"/>
  <c r="G34" i="8"/>
  <c r="C34" i="8" s="1"/>
  <c r="G35" i="8"/>
  <c r="C35" i="8" s="1"/>
  <c r="G36" i="8"/>
  <c r="C36" i="8" s="1"/>
  <c r="G37" i="8"/>
  <c r="C37" i="8" s="1"/>
  <c r="G38" i="8"/>
  <c r="C38" i="8" s="1"/>
  <c r="G39" i="8"/>
  <c r="C39" i="8" s="1"/>
  <c r="G17" i="8"/>
  <c r="C17" i="8" s="1"/>
  <c r="F15" i="8"/>
  <c r="E15" i="8"/>
  <c r="D15" i="8"/>
  <c r="C20" i="8"/>
  <c r="C21" i="8"/>
  <c r="J15" i="8"/>
  <c r="I15" i="8"/>
  <c r="H15" i="8"/>
  <c r="G15" i="8" l="1"/>
  <c r="C15" i="8"/>
  <c r="B27" i="7"/>
  <c r="D14" i="18"/>
  <c r="C14" i="18"/>
  <c r="B18" i="5"/>
  <c r="B19" i="5"/>
  <c r="B20" i="5"/>
  <c r="B21" i="5"/>
  <c r="B22" i="5"/>
  <c r="B23" i="5"/>
  <c r="B24" i="5"/>
  <c r="B25" i="5"/>
  <c r="B26" i="5"/>
  <c r="B27" i="5"/>
  <c r="B28" i="5"/>
  <c r="B17" i="5"/>
  <c r="B17" i="18"/>
  <c r="B16" i="18"/>
  <c r="B15" i="6"/>
  <c r="Q15" i="5"/>
  <c r="R15" i="5"/>
  <c r="S15" i="5"/>
  <c r="T15" i="5"/>
  <c r="U15" i="5"/>
  <c r="V15" i="5"/>
  <c r="W15" i="5"/>
  <c r="X15" i="5"/>
  <c r="Y15" i="5"/>
  <c r="Z15" i="5"/>
  <c r="AA15" i="5"/>
  <c r="P15" i="5"/>
  <c r="C15" i="5"/>
  <c r="D15" i="5"/>
  <c r="E15" i="5"/>
  <c r="F15" i="5"/>
  <c r="G15" i="5"/>
  <c r="H15" i="5"/>
  <c r="I15" i="5"/>
  <c r="J15" i="5"/>
  <c r="K15" i="5"/>
  <c r="L15" i="5"/>
  <c r="M15" i="5"/>
  <c r="B25" i="7"/>
  <c r="B26" i="7"/>
  <c r="B17" i="7"/>
  <c r="B18" i="7"/>
  <c r="B19" i="7"/>
  <c r="B20" i="7"/>
  <c r="B21" i="7"/>
  <c r="B22" i="7"/>
  <c r="B23" i="7"/>
  <c r="B24" i="7"/>
  <c r="E14" i="3"/>
  <c r="D14" i="3"/>
  <c r="C14" i="3"/>
  <c r="B28" i="4"/>
  <c r="I28" i="4" s="1"/>
  <c r="B27" i="4"/>
  <c r="G27" i="4" s="1"/>
  <c r="B26" i="4"/>
  <c r="E26" i="4" s="1"/>
  <c r="B25" i="4"/>
  <c r="K25" i="4" s="1"/>
  <c r="B24" i="4"/>
  <c r="C24" i="4" s="1"/>
  <c r="B23" i="4"/>
  <c r="G23" i="4" s="1"/>
  <c r="B22" i="4"/>
  <c r="E22" i="4" s="1"/>
  <c r="B21" i="4"/>
  <c r="K21" i="4" s="1"/>
  <c r="B20" i="4"/>
  <c r="I20" i="4" s="1"/>
  <c r="B19" i="4"/>
  <c r="C19" i="4" s="1"/>
  <c r="B18" i="4"/>
  <c r="E18" i="4" s="1"/>
  <c r="C17" i="4"/>
  <c r="P15" i="4"/>
  <c r="N15" i="4"/>
  <c r="L15" i="4"/>
  <c r="J15" i="4"/>
  <c r="H15" i="4"/>
  <c r="F15" i="4"/>
  <c r="D15" i="4"/>
  <c r="S16" i="19"/>
  <c r="L14" i="19"/>
  <c r="I14" i="19"/>
  <c r="H14" i="19"/>
  <c r="G14" i="19"/>
  <c r="S38" i="19"/>
  <c r="P38" i="19"/>
  <c r="K38" i="19"/>
  <c r="F38" i="19"/>
  <c r="S37" i="19"/>
  <c r="P37" i="19"/>
  <c r="K37" i="19"/>
  <c r="F37" i="19"/>
  <c r="S36" i="19"/>
  <c r="P36" i="19"/>
  <c r="K36" i="19"/>
  <c r="F36" i="19"/>
  <c r="S35" i="19"/>
  <c r="P35" i="19"/>
  <c r="K35" i="19"/>
  <c r="F35" i="19"/>
  <c r="S34" i="19"/>
  <c r="P34" i="19"/>
  <c r="K34" i="19"/>
  <c r="F34" i="19"/>
  <c r="S33" i="19"/>
  <c r="P33" i="19"/>
  <c r="K33" i="19"/>
  <c r="F33" i="19"/>
  <c r="S32" i="19"/>
  <c r="P32" i="19"/>
  <c r="K32" i="19"/>
  <c r="F32" i="19"/>
  <c r="S31" i="19"/>
  <c r="P31" i="19"/>
  <c r="K31" i="19"/>
  <c r="F31" i="19"/>
  <c r="S30" i="19"/>
  <c r="P30" i="19"/>
  <c r="K30" i="19"/>
  <c r="F30" i="19"/>
  <c r="S29" i="19"/>
  <c r="P29" i="19"/>
  <c r="K29" i="19"/>
  <c r="F29" i="19"/>
  <c r="S28" i="19"/>
  <c r="P28" i="19"/>
  <c r="K28" i="19"/>
  <c r="F28" i="19"/>
  <c r="S27" i="19"/>
  <c r="P27" i="19"/>
  <c r="K27" i="19"/>
  <c r="F27" i="19"/>
  <c r="S26" i="19"/>
  <c r="P26" i="19"/>
  <c r="K26" i="19"/>
  <c r="F26" i="19"/>
  <c r="S25" i="19"/>
  <c r="P25" i="19"/>
  <c r="K25" i="19"/>
  <c r="F25" i="19"/>
  <c r="S24" i="19"/>
  <c r="P24" i="19"/>
  <c r="K24" i="19"/>
  <c r="F24" i="19"/>
  <c r="S23" i="19"/>
  <c r="P23" i="19"/>
  <c r="K23" i="19"/>
  <c r="F23" i="19"/>
  <c r="S22" i="19"/>
  <c r="P22" i="19"/>
  <c r="K22" i="19"/>
  <c r="F22" i="19"/>
  <c r="S21" i="19"/>
  <c r="P21" i="19"/>
  <c r="K21" i="19"/>
  <c r="F21" i="19"/>
  <c r="S20" i="19"/>
  <c r="P20" i="19"/>
  <c r="K20" i="19"/>
  <c r="F20" i="19"/>
  <c r="S19" i="19"/>
  <c r="P19" i="19"/>
  <c r="K19" i="19"/>
  <c r="F19" i="19"/>
  <c r="S18" i="19"/>
  <c r="P18" i="19"/>
  <c r="K18" i="19"/>
  <c r="F18" i="19"/>
  <c r="S17" i="19"/>
  <c r="P17" i="19"/>
  <c r="K17" i="19"/>
  <c r="F17" i="19"/>
  <c r="P16" i="19"/>
  <c r="K16" i="19"/>
  <c r="F16" i="19"/>
  <c r="R14" i="19"/>
  <c r="Q14" i="19"/>
  <c r="O14" i="19"/>
  <c r="N14" i="19"/>
  <c r="M14" i="19"/>
  <c r="E14" i="19"/>
  <c r="D14" i="19"/>
  <c r="S38" i="13"/>
  <c r="P38" i="13"/>
  <c r="K38" i="13"/>
  <c r="F38" i="13"/>
  <c r="S37" i="13"/>
  <c r="P37" i="13"/>
  <c r="K37" i="13"/>
  <c r="F37" i="13"/>
  <c r="S36" i="13"/>
  <c r="P36" i="13"/>
  <c r="K36" i="13"/>
  <c r="F36" i="13"/>
  <c r="S35" i="13"/>
  <c r="P35" i="13"/>
  <c r="K35" i="13"/>
  <c r="F35" i="13"/>
  <c r="S34" i="13"/>
  <c r="P34" i="13"/>
  <c r="K34" i="13"/>
  <c r="F34" i="13"/>
  <c r="S33" i="13"/>
  <c r="P33" i="13"/>
  <c r="K33" i="13"/>
  <c r="F33" i="13"/>
  <c r="S32" i="13"/>
  <c r="P32" i="13"/>
  <c r="K32" i="13"/>
  <c r="F32" i="13"/>
  <c r="S31" i="13"/>
  <c r="P31" i="13"/>
  <c r="K31" i="13"/>
  <c r="F31" i="13"/>
  <c r="S30" i="13"/>
  <c r="P30" i="13"/>
  <c r="K30" i="13"/>
  <c r="F30" i="13"/>
  <c r="S29" i="13"/>
  <c r="P29" i="13"/>
  <c r="K29" i="13"/>
  <c r="F29" i="13"/>
  <c r="S28" i="13"/>
  <c r="P28" i="13"/>
  <c r="K28" i="13"/>
  <c r="F28" i="13"/>
  <c r="T28" i="13" s="1"/>
  <c r="S27" i="13"/>
  <c r="P27" i="13"/>
  <c r="K27" i="13"/>
  <c r="F27" i="13"/>
  <c r="T27" i="13" s="1"/>
  <c r="S26" i="13"/>
  <c r="P26" i="13"/>
  <c r="K26" i="13"/>
  <c r="F26" i="13"/>
  <c r="S25" i="13"/>
  <c r="P25" i="13"/>
  <c r="K25" i="13"/>
  <c r="F25" i="13"/>
  <c r="T25" i="13" s="1"/>
  <c r="S24" i="13"/>
  <c r="P24" i="13"/>
  <c r="K24" i="13"/>
  <c r="F24" i="13"/>
  <c r="T24" i="13" s="1"/>
  <c r="S23" i="13"/>
  <c r="P23" i="13"/>
  <c r="K23" i="13"/>
  <c r="F23" i="13"/>
  <c r="T23" i="13" s="1"/>
  <c r="S22" i="13"/>
  <c r="P22" i="13"/>
  <c r="K22" i="13"/>
  <c r="F22" i="13"/>
  <c r="T22" i="13" s="1"/>
  <c r="S21" i="13"/>
  <c r="P21" i="13"/>
  <c r="K21" i="13"/>
  <c r="F21" i="13"/>
  <c r="T21" i="13" s="1"/>
  <c r="S20" i="13"/>
  <c r="P20" i="13"/>
  <c r="K20" i="13"/>
  <c r="F20" i="13"/>
  <c r="T20" i="13" s="1"/>
  <c r="S19" i="13"/>
  <c r="P19" i="13"/>
  <c r="K19" i="13"/>
  <c r="F19" i="13"/>
  <c r="T19" i="13" s="1"/>
  <c r="S18" i="13"/>
  <c r="P18" i="13"/>
  <c r="K18" i="13"/>
  <c r="F18" i="13"/>
  <c r="S17" i="13"/>
  <c r="P17" i="13"/>
  <c r="K17" i="13"/>
  <c r="F17" i="13"/>
  <c r="S16" i="13"/>
  <c r="S14" i="13" s="1"/>
  <c r="P16" i="13"/>
  <c r="P14" i="13" s="1"/>
  <c r="K16" i="13"/>
  <c r="K14" i="13" s="1"/>
  <c r="F16" i="13"/>
  <c r="R14" i="13"/>
  <c r="Q14" i="13"/>
  <c r="O14" i="13"/>
  <c r="N14" i="13"/>
  <c r="M14" i="13"/>
  <c r="L14" i="13"/>
  <c r="I14" i="13"/>
  <c r="H14" i="13"/>
  <c r="G14" i="13"/>
  <c r="E14" i="13"/>
  <c r="D14" i="13"/>
  <c r="B27" i="18"/>
  <c r="B26" i="18"/>
  <c r="B25" i="18"/>
  <c r="B24" i="18"/>
  <c r="B23" i="18"/>
  <c r="B22" i="18"/>
  <c r="B21" i="18"/>
  <c r="B20" i="18"/>
  <c r="B19" i="18"/>
  <c r="B18" i="18"/>
  <c r="G15" i="6"/>
  <c r="F15" i="6"/>
  <c r="E15" i="6"/>
  <c r="D15" i="6"/>
  <c r="C15" i="6"/>
  <c r="T26" i="13"/>
  <c r="T38" i="13"/>
  <c r="G17" i="4"/>
  <c r="O17" i="4"/>
  <c r="K28" i="4"/>
  <c r="M17" i="4"/>
  <c r="E17" i="4"/>
  <c r="Q17" i="4"/>
  <c r="I17" i="4"/>
  <c r="K17" i="4"/>
  <c r="T25" i="19" l="1"/>
  <c r="T32" i="19"/>
  <c r="T34" i="19"/>
  <c r="T35" i="19"/>
  <c r="O21" i="4"/>
  <c r="O25" i="4"/>
  <c r="Q21" i="4"/>
  <c r="M21" i="4"/>
  <c r="Q25" i="4"/>
  <c r="M25" i="4"/>
  <c r="G25" i="4"/>
  <c r="I21" i="4"/>
  <c r="E25" i="4"/>
  <c r="C25" i="4"/>
  <c r="I25" i="4"/>
  <c r="E21" i="4"/>
  <c r="T30" i="13"/>
  <c r="T31" i="13"/>
  <c r="T32" i="13"/>
  <c r="T33" i="13"/>
  <c r="T34" i="13"/>
  <c r="T35" i="13"/>
  <c r="T36" i="13"/>
  <c r="T22" i="19"/>
  <c r="T17" i="19"/>
  <c r="T19" i="19"/>
  <c r="T27" i="19"/>
  <c r="T30" i="19"/>
  <c r="T36" i="19"/>
  <c r="F14" i="19"/>
  <c r="T24" i="19"/>
  <c r="T31" i="19"/>
  <c r="K26" i="4"/>
  <c r="Q22" i="4"/>
  <c r="T16" i="19"/>
  <c r="T18" i="19"/>
  <c r="T21" i="19"/>
  <c r="K14" i="19"/>
  <c r="T18" i="13"/>
  <c r="P14" i="19"/>
  <c r="T26" i="19"/>
  <c r="T29" i="19"/>
  <c r="T33" i="19"/>
  <c r="T37" i="19"/>
  <c r="T38" i="19"/>
  <c r="C21" i="4"/>
  <c r="G21" i="4"/>
  <c r="Q18" i="4"/>
  <c r="K18" i="4"/>
  <c r="G26" i="4"/>
  <c r="O19" i="4"/>
  <c r="G19" i="4"/>
  <c r="E27" i="4"/>
  <c r="Q27" i="4"/>
  <c r="K23" i="4"/>
  <c r="C27" i="4"/>
  <c r="O27" i="4"/>
  <c r="E19" i="4"/>
  <c r="E24" i="4"/>
  <c r="M27" i="4"/>
  <c r="I19" i="4"/>
  <c r="B14" i="18"/>
  <c r="B15" i="5"/>
  <c r="Q24" i="4"/>
  <c r="O23" i="4"/>
  <c r="O20" i="4"/>
  <c r="M23" i="4"/>
  <c r="K20" i="4"/>
  <c r="Q23" i="4"/>
  <c r="I27" i="4"/>
  <c r="C23" i="4"/>
  <c r="E28" i="4"/>
  <c r="G24" i="4"/>
  <c r="M28" i="4"/>
  <c r="C28" i="4"/>
  <c r="Q20" i="4"/>
  <c r="M19" i="4"/>
  <c r="E23" i="4"/>
  <c r="O28" i="4"/>
  <c r="Q19" i="4"/>
  <c r="I23" i="4"/>
  <c r="K19" i="4"/>
  <c r="K27" i="4"/>
  <c r="G18" i="4"/>
  <c r="O22" i="4"/>
  <c r="I26" i="4"/>
  <c r="I22" i="4"/>
  <c r="B15" i="4"/>
  <c r="G15" i="4" s="1"/>
  <c r="I24" i="4"/>
  <c r="Q28" i="4"/>
  <c r="G28" i="4"/>
  <c r="G22" i="4"/>
  <c r="K24" i="4"/>
  <c r="O26" i="4"/>
  <c r="E20" i="4"/>
  <c r="C22" i="4"/>
  <c r="C18" i="4"/>
  <c r="M18" i="4"/>
  <c r="M22" i="4"/>
  <c r="M26" i="4"/>
  <c r="G20" i="4"/>
  <c r="K22" i="4"/>
  <c r="O24" i="4"/>
  <c r="C26" i="4"/>
  <c r="O18" i="4"/>
  <c r="Q26" i="4"/>
  <c r="M20" i="4"/>
  <c r="M24" i="4"/>
  <c r="I18" i="4"/>
  <c r="C20" i="4"/>
  <c r="T16" i="13"/>
  <c r="T17" i="13"/>
  <c r="T29" i="13"/>
  <c r="T37" i="13"/>
  <c r="T23" i="19"/>
  <c r="S14" i="19"/>
  <c r="T20" i="19"/>
  <c r="T28" i="19"/>
  <c r="F14" i="13"/>
  <c r="T14" i="13" s="1"/>
  <c r="T14" i="19" l="1"/>
  <c r="O15" i="4"/>
  <c r="Q15" i="4"/>
  <c r="C15" i="4"/>
  <c r="E15" i="4"/>
  <c r="K15" i="4"/>
  <c r="I15" i="4"/>
  <c r="M15" i="4"/>
</calcChain>
</file>

<file path=xl/sharedStrings.xml><?xml version="1.0" encoding="utf-8"?>
<sst xmlns="http://schemas.openxmlformats.org/spreadsheetml/2006/main" count="1654" uniqueCount="695">
  <si>
    <t>연별 및 온천별
Year &amp; hot-spring</t>
    <phoneticPr fontId="43" type="noConversion"/>
  </si>
  <si>
    <t>1. 발전현황</t>
    <phoneticPr fontId="43" type="noConversion"/>
  </si>
  <si>
    <t>2. 용도별 전력사용량</t>
    <phoneticPr fontId="43" type="noConversion"/>
  </si>
  <si>
    <t>3. 제조업 중분류별 전력사용량</t>
    <phoneticPr fontId="43" type="noConversion"/>
  </si>
  <si>
    <t>4. 가스공급량</t>
    <phoneticPr fontId="43" type="noConversion"/>
  </si>
  <si>
    <t>5. 도시가스 이용현황</t>
    <phoneticPr fontId="43" type="noConversion"/>
  </si>
  <si>
    <t>2007</t>
  </si>
  <si>
    <t>2008</t>
  </si>
  <si>
    <t>2009</t>
  </si>
  <si>
    <t>월성원자력1호기</t>
  </si>
  <si>
    <t>월성원자력4호기</t>
  </si>
  <si>
    <t>단위 : MWh</t>
  </si>
  <si>
    <t>Unit : MWh</t>
  </si>
  <si>
    <t>광 업
Mining</t>
  </si>
  <si>
    <t>점유율(%)
Percen-tage</t>
  </si>
  <si>
    <t>2010</t>
  </si>
  <si>
    <t xml:space="preserve"> 1 월</t>
  </si>
  <si>
    <t xml:space="preserve"> 2 월</t>
  </si>
  <si>
    <t xml:space="preserve"> 3 월</t>
  </si>
  <si>
    <t xml:space="preserve"> 4 월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</si>
  <si>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</si>
  <si>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</si>
  <si>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</si>
  <si>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</si>
  <si>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</si>
  <si>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11 월</t>
  </si>
  <si>
    <t>12 월</t>
  </si>
  <si>
    <t>연별 및
월별</t>
    <phoneticPr fontId="43" type="noConversion"/>
  </si>
  <si>
    <t>합계
Total</t>
    <phoneticPr fontId="43" type="noConversion"/>
  </si>
  <si>
    <t>Year &amp;
Month</t>
    <phoneticPr fontId="43" type="noConversion"/>
  </si>
  <si>
    <t>…</t>
  </si>
  <si>
    <t xml:space="preserve">3. Electric Power Consumption by Division of Industry </t>
    <phoneticPr fontId="43" type="noConversion"/>
  </si>
  <si>
    <t>3. 제조업 중분류별 전력사용량(계속)</t>
    <phoneticPr fontId="43" type="noConversion"/>
  </si>
  <si>
    <t xml:space="preserve">3. Electric Power Consumption by Division of Industry(Cont'd) </t>
    <phoneticPr fontId="43" type="noConversion"/>
  </si>
  <si>
    <t>음식료품
Food beverage</t>
    <phoneticPr fontId="43" type="noConversion"/>
  </si>
  <si>
    <t>담배
Tobacco</t>
    <phoneticPr fontId="43" type="noConversion"/>
  </si>
  <si>
    <t>섬유제품
Textiles</t>
    <phoneticPr fontId="43" type="noConversion"/>
  </si>
  <si>
    <t>의복, 
의복액세서리
 및 모피제품
wearing apparel, Clothing Accessories and Fur Articles</t>
    <phoneticPr fontId="43" type="noConversion"/>
  </si>
  <si>
    <t>가죽, 가방, 
및 신발
Tanning and dressing of leather, Footwear</t>
    <phoneticPr fontId="43" type="noConversion"/>
  </si>
  <si>
    <t>목재 및
나무제품
Wood and products of wood and cork</t>
    <phoneticPr fontId="43" type="noConversion"/>
  </si>
  <si>
    <t>펄프, 종이 및
종이제품
Pulp, paper and paper products</t>
    <phoneticPr fontId="43" type="noConversion"/>
  </si>
  <si>
    <t>인쇄 및
기록매체 복제
Printing and Reproduction of Recorded Media</t>
    <phoneticPr fontId="43" type="noConversion"/>
  </si>
  <si>
    <t>코크스, 연탄 및 석유정제품
Coke, hard-coal and lignite fuel briquettes and Refined Petroleum Products</t>
    <phoneticPr fontId="43" type="noConversion"/>
  </si>
  <si>
    <t>화학물질 및
 화학제품hemicals and chemical products except pharmaceuticals, medicinal chemicals</t>
    <phoneticPr fontId="43" type="noConversion"/>
  </si>
  <si>
    <t>고무제품 및 
플라스틱제품Rubber and Plastic Products</t>
    <phoneticPr fontId="43" type="noConversion"/>
  </si>
  <si>
    <t>비금속 광물제품  Other Non-metallic Mineral Products</t>
    <phoneticPr fontId="43" type="noConversion"/>
  </si>
  <si>
    <t>금속가공제품  Fabricated Metal Products</t>
    <phoneticPr fontId="43" type="noConversion"/>
  </si>
  <si>
    <t>판매량
(1,000㎥)
Amount sold</t>
  </si>
  <si>
    <t>가정용  Home use</t>
  </si>
  <si>
    <t>산업용Industry use</t>
  </si>
  <si>
    <t>포항시</t>
  </si>
  <si>
    <t>Pohang</t>
  </si>
  <si>
    <t>경주시</t>
  </si>
  <si>
    <t>Gyeongju</t>
  </si>
  <si>
    <t>김천시</t>
  </si>
  <si>
    <t>Gimcheon</t>
  </si>
  <si>
    <t>안동시</t>
  </si>
  <si>
    <t>Andong</t>
  </si>
  <si>
    <t>구미시</t>
  </si>
  <si>
    <t>Gumi</t>
  </si>
  <si>
    <t>영주시</t>
  </si>
  <si>
    <t>Yeongju</t>
  </si>
  <si>
    <t>영천시</t>
  </si>
  <si>
    <t>Yeongcheon</t>
  </si>
  <si>
    <t>상주시</t>
  </si>
  <si>
    <t>Sangju</t>
  </si>
  <si>
    <t>문경시</t>
  </si>
  <si>
    <t>Mungyeong</t>
  </si>
  <si>
    <t>경산시</t>
  </si>
  <si>
    <t>Gyeongsan</t>
  </si>
  <si>
    <t>군위군</t>
  </si>
  <si>
    <t>Gunwi</t>
  </si>
  <si>
    <t>의성군</t>
  </si>
  <si>
    <t>Uiseong</t>
  </si>
  <si>
    <t>청송군</t>
  </si>
  <si>
    <t>Cheongsong</t>
  </si>
  <si>
    <t>영양군</t>
  </si>
  <si>
    <t>Yeongyang</t>
  </si>
  <si>
    <t>영덕군</t>
  </si>
  <si>
    <t>Yeongdeok</t>
  </si>
  <si>
    <t>청도군</t>
  </si>
  <si>
    <t>Cheongdo</t>
  </si>
  <si>
    <t>고령군</t>
  </si>
  <si>
    <t>Goryeong</t>
  </si>
  <si>
    <t>성주군</t>
  </si>
  <si>
    <t>Seongju</t>
  </si>
  <si>
    <t>칠곡군</t>
  </si>
  <si>
    <t>Chilgok</t>
  </si>
  <si>
    <t>예천군</t>
  </si>
  <si>
    <t>Yecheon</t>
  </si>
  <si>
    <t>봉화군</t>
  </si>
  <si>
    <t>Bonghwa</t>
  </si>
  <si>
    <t>울진군</t>
  </si>
  <si>
    <t>Uljin</t>
  </si>
  <si>
    <t>울릉군</t>
  </si>
  <si>
    <t>Ulleung</t>
  </si>
  <si>
    <t>단위 : m</t>
  </si>
  <si>
    <t>Unit : m</t>
  </si>
  <si>
    <t>합 계
Total</t>
  </si>
  <si>
    <t>강 관
Steel</t>
  </si>
  <si>
    <t>동 관
Copper</t>
  </si>
  <si>
    <t xml:space="preserve"> </t>
    <phoneticPr fontId="43" type="noConversion"/>
  </si>
  <si>
    <t>단위 : 천원</t>
  </si>
  <si>
    <t>Source : Division of Water Management</t>
    <phoneticPr fontId="43" type="noConversion"/>
  </si>
  <si>
    <t>포항시  Pohang</t>
  </si>
  <si>
    <t>경주시  Gyeongju</t>
  </si>
  <si>
    <t>김천시  Gimcheon</t>
  </si>
  <si>
    <t>안동시  Andong</t>
  </si>
  <si>
    <t>구미시  Gumi</t>
  </si>
  <si>
    <t>영주시  Yeongju</t>
  </si>
  <si>
    <t>영천시  Yeongcheon</t>
  </si>
  <si>
    <t>상주시  Sangju</t>
  </si>
  <si>
    <t>문경시  Mungyeong</t>
  </si>
  <si>
    <t>경산시  Gyeongsan</t>
  </si>
  <si>
    <t>군위군  Gunwi</t>
  </si>
  <si>
    <t>의성군  Uiseong</t>
  </si>
  <si>
    <t>청송군  Cheongsong</t>
  </si>
  <si>
    <t>영양군  Yeongyang</t>
  </si>
  <si>
    <t>영덕군  Yeongdeok</t>
  </si>
  <si>
    <t>청도군  Cheongdo</t>
  </si>
  <si>
    <t>고령군  Goryeong</t>
  </si>
  <si>
    <t>성주군  Seongju</t>
  </si>
  <si>
    <t>칠곡군  Chilgok</t>
  </si>
  <si>
    <t>예천군  Yecheon</t>
  </si>
  <si>
    <t>봉화군  Bonghwa</t>
  </si>
  <si>
    <t>울진군  Uljin</t>
  </si>
  <si>
    <t>울릉군  Ulleung</t>
  </si>
  <si>
    <t>분류식(m) Classifed pipe</t>
  </si>
  <si>
    <t>전기장비 제조업  electrical equipment</t>
    <phoneticPr fontId="43" type="noConversion"/>
  </si>
  <si>
    <t>기타 기계
및 장비
Machinery and outfits, N.E.C</t>
    <phoneticPr fontId="43" type="noConversion"/>
  </si>
  <si>
    <t>기타
운송장비
Other transport equipment</t>
    <phoneticPr fontId="43" type="noConversion"/>
  </si>
  <si>
    <t>가구 및 기타
제조업
Furniture and  Others</t>
    <phoneticPr fontId="43" type="noConversion"/>
  </si>
  <si>
    <t>재생재료
처리업
Recycling</t>
    <phoneticPr fontId="43" type="noConversion"/>
  </si>
  <si>
    <t>의료용 물질 및
 의약품 Pharmaceuticals, Medicinal Chemicals and Botanical Products</t>
    <phoneticPr fontId="43" type="noConversion"/>
  </si>
  <si>
    <t>의료, 정밀, 
광학기기 및 시계
Medical, Precision and Optical Instruments, Watches and Clocks</t>
    <phoneticPr fontId="43" type="noConversion"/>
  </si>
  <si>
    <t>2011</t>
  </si>
  <si>
    <t>8. 상수도</t>
  </si>
  <si>
    <t>9. 상수도관</t>
  </si>
  <si>
    <t>9. Public Water Pipe</t>
  </si>
  <si>
    <t>9. 상수도관(계속)</t>
  </si>
  <si>
    <t>10. 급수 사용량</t>
  </si>
  <si>
    <t>10. 급수 사용량(계속)</t>
  </si>
  <si>
    <t>10. Consumption of Water Supplied</t>
  </si>
  <si>
    <t>10. Consumption of Water Supplied(Cont'd)</t>
  </si>
  <si>
    <t>11. 급수사용료 부과</t>
  </si>
  <si>
    <t>11. 급수사용료 부과(계속)</t>
  </si>
  <si>
    <t>11. Charges for Water Consumption</t>
  </si>
  <si>
    <t>11. Charges for Water Consumption(Cont'd)</t>
  </si>
  <si>
    <t>12. 하수도 인구 및 보급률</t>
  </si>
  <si>
    <t>12. 하수도 인구 및 보급(계속)</t>
  </si>
  <si>
    <t>12. Sewage Population and Distribution rate</t>
  </si>
  <si>
    <t>12. Sewage Population and Distribution rate(Cont'd)</t>
  </si>
  <si>
    <t>15. 온천수 생산</t>
    <phoneticPr fontId="43" type="noConversion"/>
  </si>
  <si>
    <t>6. 도시가스 보급률</t>
    <phoneticPr fontId="43" type="noConversion"/>
  </si>
  <si>
    <t>8. 상수도</t>
    <phoneticPr fontId="43" type="noConversion"/>
  </si>
  <si>
    <t>9. 상수도관</t>
    <phoneticPr fontId="43" type="noConversion"/>
  </si>
  <si>
    <t>10. 급수사용량</t>
    <phoneticPr fontId="43" type="noConversion"/>
  </si>
  <si>
    <t>11. 급수사용료 부과</t>
    <phoneticPr fontId="43" type="noConversion"/>
  </si>
  <si>
    <t>12. 하수도인구 및 보급률</t>
    <phoneticPr fontId="43" type="noConversion"/>
  </si>
  <si>
    <t>13. 하수사용료 부과</t>
    <phoneticPr fontId="43" type="noConversion"/>
  </si>
  <si>
    <t>4. 가스 공급량</t>
    <phoneticPr fontId="43" type="noConversion"/>
  </si>
  <si>
    <t>4. Gas Supply</t>
    <phoneticPr fontId="43" type="noConversion"/>
  </si>
  <si>
    <t>단위 : 개소</t>
    <phoneticPr fontId="43" type="noConversion"/>
  </si>
  <si>
    <t>Unit : place</t>
    <phoneticPr fontId="43" type="noConversion"/>
  </si>
  <si>
    <t>연별 및 월별
Year &amp; Month</t>
    <phoneticPr fontId="43" type="noConversion"/>
  </si>
  <si>
    <t>도 시 가 스
Liquefied natural gas(LNG)</t>
    <phoneticPr fontId="43" type="noConversion"/>
  </si>
  <si>
    <t>프 로 판
 Propane gas(LPG)</t>
    <phoneticPr fontId="43" type="noConversion"/>
  </si>
  <si>
    <t>부 탄
Butane gas</t>
    <phoneticPr fontId="43" type="noConversion"/>
  </si>
  <si>
    <t>판매소수
Number of
selling stores</t>
    <phoneticPr fontId="43" type="noConversion"/>
  </si>
  <si>
    <t>판매량(t)
Amount sold</t>
    <phoneticPr fontId="43" type="noConversion"/>
  </si>
  <si>
    <t>판매량(t)
Amount
sold</t>
    <phoneticPr fontId="43" type="noConversion"/>
  </si>
  <si>
    <t>1월   Jan.</t>
    <phoneticPr fontId="43" type="noConversion"/>
  </si>
  <si>
    <t>2월   Feb.</t>
    <phoneticPr fontId="43" type="noConversion"/>
  </si>
  <si>
    <t>3월   Mar.</t>
    <phoneticPr fontId="43" type="noConversion"/>
  </si>
  <si>
    <t>4월   Apr.</t>
    <phoneticPr fontId="43" type="noConversion"/>
  </si>
  <si>
    <t>5월   May.</t>
    <phoneticPr fontId="43" type="noConversion"/>
  </si>
  <si>
    <t>6월   Jun.</t>
    <phoneticPr fontId="43" type="noConversion"/>
  </si>
  <si>
    <t>7월   Jul.</t>
    <phoneticPr fontId="43" type="noConversion"/>
  </si>
  <si>
    <t>8월   Aug.</t>
    <phoneticPr fontId="43" type="noConversion"/>
  </si>
  <si>
    <t>9월   Sep.</t>
    <phoneticPr fontId="43" type="noConversion"/>
  </si>
  <si>
    <t>10월   Oct.</t>
    <phoneticPr fontId="43" type="noConversion"/>
  </si>
  <si>
    <t>11월   Nov.</t>
    <phoneticPr fontId="43" type="noConversion"/>
  </si>
  <si>
    <t>12월   Dec.</t>
    <phoneticPr fontId="43" type="noConversion"/>
  </si>
  <si>
    <t>5. 도시가스 이용현황</t>
    <phoneticPr fontId="43" type="noConversion"/>
  </si>
  <si>
    <t>5. LNG Consumption by Use</t>
    <phoneticPr fontId="43" type="noConversion"/>
  </si>
  <si>
    <t>단위 : 개</t>
    <phoneticPr fontId="43" type="noConversion"/>
  </si>
  <si>
    <t>Unit : each</t>
    <phoneticPr fontId="43" type="noConversion"/>
  </si>
  <si>
    <t>합  계
Total</t>
    <phoneticPr fontId="43" type="noConversion"/>
  </si>
  <si>
    <t>영업용Business use</t>
    <phoneticPr fontId="43" type="noConversion"/>
  </si>
  <si>
    <t>업무용
Office use</t>
    <phoneticPr fontId="43" type="noConversion"/>
  </si>
  <si>
    <t>집단에너지
Community energy</t>
    <phoneticPr fontId="43" type="noConversion"/>
  </si>
  <si>
    <t>수송용
Transport</t>
    <phoneticPr fontId="43" type="noConversion"/>
  </si>
  <si>
    <t>주 : LNG : Liquefied Natural Gas</t>
    <phoneticPr fontId="43" type="noConversion"/>
  </si>
  <si>
    <t xml:space="preserve"> 6. LNG Supply Rate by Region</t>
    <phoneticPr fontId="43" type="noConversion"/>
  </si>
  <si>
    <t>단위 : %, 가구</t>
    <phoneticPr fontId="43" type="noConversion"/>
  </si>
  <si>
    <t>Unit : %, household</t>
    <phoneticPr fontId="43" type="noConversion"/>
  </si>
  <si>
    <t>도시가스 수요가구 수(A)
 No. of supplying households</t>
    <phoneticPr fontId="43" type="noConversion"/>
  </si>
  <si>
    <t>공급권역 총 가구수(B)
No. of total households</t>
    <phoneticPr fontId="43" type="noConversion"/>
  </si>
  <si>
    <t>…</t>
    <phoneticPr fontId="24" type="noConversion"/>
  </si>
  <si>
    <t xml:space="preserve">단위 : 개소  </t>
    <phoneticPr fontId="43" type="noConversion"/>
  </si>
  <si>
    <t>Unit : place</t>
    <phoneticPr fontId="43" type="noConversion"/>
  </si>
  <si>
    <t>연별 및 시군별
Year &amp; Si, Gun</t>
    <phoneticPr fontId="43" type="noConversion"/>
  </si>
  <si>
    <t>1. 발전현황</t>
    <phoneticPr fontId="43" type="noConversion"/>
  </si>
  <si>
    <t>1. Electricity Generation</t>
    <phoneticPr fontId="43" type="noConversion"/>
  </si>
  <si>
    <t>발전량 (MWh)
Amount of electricity generation</t>
    <phoneticPr fontId="43" type="noConversion"/>
  </si>
  <si>
    <t>평균전력 (kW)
 Average load</t>
    <phoneticPr fontId="43" type="noConversion"/>
  </si>
  <si>
    <t>최대전력(kW)
Peak load</t>
    <phoneticPr fontId="43" type="noConversion"/>
  </si>
  <si>
    <t>단위 : 명</t>
  </si>
  <si>
    <t>연별 및 시군별
Year &amp; Si, Gun</t>
  </si>
  <si>
    <t xml:space="preserve">총인구
Population </t>
  </si>
  <si>
    <t>급수인구
Water-supply population</t>
  </si>
  <si>
    <t>시설용량
(㎥/일)
Water-supply capacity</t>
  </si>
  <si>
    <t>급수량
(㎥/일)
Amount of water supplied</t>
  </si>
  <si>
    <t>보급률(%)
Water- Supply rate</t>
  </si>
  <si>
    <t>연별 및
시군별</t>
  </si>
  <si>
    <t>Year &amp;
 Si, Gun</t>
  </si>
  <si>
    <t>주철관
Cast iron</t>
  </si>
  <si>
    <t>기 타
Others</t>
  </si>
  <si>
    <t>아연도강관
Galvanized steel</t>
  </si>
  <si>
    <t>스텐레스관
Stainless steel</t>
  </si>
  <si>
    <t>자료 : 물산업과</t>
  </si>
  <si>
    <t>주 : 2004년 부터 도수관 추가</t>
  </si>
  <si>
    <t>단위 : ㎥</t>
  </si>
  <si>
    <t>Unit : ㎥</t>
  </si>
  <si>
    <t>가 정 용
Domestic</t>
  </si>
  <si>
    <t>업무용
Affair</t>
  </si>
  <si>
    <t xml:space="preserve">영업용 
Business </t>
  </si>
  <si>
    <t>욕탕용 1종
Bathhouse Class 1</t>
  </si>
  <si>
    <t>욕탕용 2종
Bathhouse Class 2</t>
  </si>
  <si>
    <t>전용공업용
Industrial</t>
  </si>
  <si>
    <t xml:space="preserve"> </t>
  </si>
  <si>
    <t xml:space="preserve">주 : 2004년부터 서식 변경, 2003년 이전 자료는 업무용은 영업용 1종, </t>
  </si>
  <si>
    <t>Unit : 1,000 won</t>
  </si>
  <si>
    <t xml:space="preserve">영업용
Business </t>
  </si>
  <si>
    <t xml:space="preserve">      영업용은 영업용 2종, '11년부터 전용공업용은 공업제공 부과액(환경부 통계), '10년 합계 156,218,863천원(구미 공업용수 제외) </t>
  </si>
  <si>
    <t>낙동강</t>
  </si>
  <si>
    <t>동해</t>
  </si>
  <si>
    <t>단위 :  ㎢, m, 개</t>
  </si>
  <si>
    <t>Unit : ㎢, m, each</t>
  </si>
  <si>
    <t>Year &amp;
Si, Gun</t>
  </si>
  <si>
    <t>개거
Open ditch</t>
  </si>
  <si>
    <t>측구
Gutter</t>
  </si>
  <si>
    <t>원형
circle</t>
  </si>
  <si>
    <t>사각형
quadrangle</t>
  </si>
  <si>
    <t>주 :  2005년 자료부터 수록</t>
  </si>
  <si>
    <t>Ⅷ. Electricity, Gas and Water-Supply / 327</t>
    <phoneticPr fontId="43" type="noConversion"/>
  </si>
  <si>
    <t>328 / Ⅷ. 전기, 가스, 수도</t>
    <phoneticPr fontId="43" type="noConversion"/>
  </si>
  <si>
    <t>단위 : 명, ㎢, ％</t>
    <phoneticPr fontId="43" type="noConversion"/>
  </si>
  <si>
    <t>Unit : Person, ㎢, ％</t>
    <phoneticPr fontId="43" type="noConversion"/>
  </si>
  <si>
    <t xml:space="preserve"> </t>
    <phoneticPr fontId="43" type="noConversion"/>
  </si>
  <si>
    <t>연별 및 시군별
Year &amp; Si, Gun</t>
    <phoneticPr fontId="43" type="noConversion"/>
  </si>
  <si>
    <t>수계
Water System</t>
    <phoneticPr fontId="43" type="noConversion"/>
  </si>
  <si>
    <t>특별대책지역
Special masure area</t>
    <phoneticPr fontId="43" type="noConversion"/>
  </si>
  <si>
    <t>총 인 구
(명)
Total Population</t>
    <phoneticPr fontId="43" type="noConversion"/>
  </si>
  <si>
    <t>총면적
(㎢)
Total Area</t>
    <phoneticPr fontId="43" type="noConversion"/>
  </si>
  <si>
    <t>하수처리구역 내
Inner area of sewage treatment</t>
    <phoneticPr fontId="43" type="noConversion"/>
  </si>
  <si>
    <t>하수처리구역 내
Inner area of sewage treatment</t>
    <phoneticPr fontId="24" type="noConversion"/>
  </si>
  <si>
    <t>하수처리구역 외
Outer area of sewage treatment</t>
    <phoneticPr fontId="43" type="noConversion"/>
  </si>
  <si>
    <t>하수도
보급률(%)
Distribution rate of Sewage</t>
    <phoneticPr fontId="43" type="noConversion"/>
  </si>
  <si>
    <t xml:space="preserve">하수 종말처리인구(명)
Population of benfiting from sewage </t>
    <phoneticPr fontId="43" type="noConversion"/>
  </si>
  <si>
    <r>
      <t xml:space="preserve">폐수 종말처리인구(명)
</t>
    </r>
    <r>
      <rPr>
        <sz val="7"/>
        <rFont val="돋움"/>
        <family val="3"/>
        <charset val="129"/>
      </rPr>
      <t xml:space="preserve">Population of benfiting from Waste water </t>
    </r>
    <phoneticPr fontId="43" type="noConversion"/>
  </si>
  <si>
    <t>면적
(㎢)
 Area</t>
    <phoneticPr fontId="43" type="noConversion"/>
  </si>
  <si>
    <t xml:space="preserve">인구(명)
Population </t>
    <phoneticPr fontId="43" type="noConversion"/>
  </si>
  <si>
    <t>1차 처리Mechanic
(b1)</t>
    <phoneticPr fontId="43" type="noConversion"/>
  </si>
  <si>
    <t>2차 처리
Biological
(b2)</t>
    <phoneticPr fontId="43" type="noConversion"/>
  </si>
  <si>
    <t>3차
Advanced
(b3)</t>
    <phoneticPr fontId="43" type="noConversion"/>
  </si>
  <si>
    <r>
      <t>1차 처리</t>
    </r>
    <r>
      <rPr>
        <sz val="7"/>
        <rFont val="돋움"/>
        <family val="3"/>
        <charset val="129"/>
      </rPr>
      <t>Mechanic</t>
    </r>
    <r>
      <rPr>
        <sz val="8"/>
        <rFont val="돋움"/>
        <family val="3"/>
        <charset val="129"/>
      </rPr>
      <t xml:space="preserve">
(b1)</t>
    </r>
    <phoneticPr fontId="43" type="noConversion"/>
  </si>
  <si>
    <r>
      <t xml:space="preserve">2차 처리
</t>
    </r>
    <r>
      <rPr>
        <sz val="7"/>
        <rFont val="돋움"/>
        <family val="3"/>
        <charset val="129"/>
      </rPr>
      <t xml:space="preserve">Biological </t>
    </r>
    <r>
      <rPr>
        <sz val="8"/>
        <rFont val="돋움"/>
        <family val="3"/>
        <charset val="129"/>
      </rPr>
      <t>(b2)</t>
    </r>
    <phoneticPr fontId="43" type="noConversion"/>
  </si>
  <si>
    <r>
      <t xml:space="preserve">3차
</t>
    </r>
    <r>
      <rPr>
        <sz val="7"/>
        <rFont val="돋움"/>
        <family val="3"/>
        <charset val="129"/>
      </rPr>
      <t>Advanced</t>
    </r>
    <r>
      <rPr>
        <sz val="8"/>
        <rFont val="돋움"/>
        <family val="3"/>
        <charset val="129"/>
      </rPr>
      <t xml:space="preserve">
(b3)</t>
    </r>
    <phoneticPr fontId="43" type="noConversion"/>
  </si>
  <si>
    <t>시가
Urban</t>
    <phoneticPr fontId="43" type="noConversion"/>
  </si>
  <si>
    <t>비시가
Rural</t>
    <phoneticPr fontId="43" type="noConversion"/>
  </si>
  <si>
    <t xml:space="preserve">자료 : 물관리과  </t>
    <phoneticPr fontId="43" type="noConversion"/>
  </si>
  <si>
    <t>Source : Division of Water Management</t>
    <phoneticPr fontId="43" type="noConversion"/>
  </si>
  <si>
    <t>자료 : 물관리과</t>
    <phoneticPr fontId="43" type="noConversion"/>
  </si>
  <si>
    <t>주 :  2005년 자료부터 서식변경</t>
    <phoneticPr fontId="43" type="noConversion"/>
  </si>
  <si>
    <t>13. 하수사용료 부과</t>
  </si>
  <si>
    <t>열병합
 발전용
Congenera
tion</t>
    <phoneticPr fontId="43" type="noConversion"/>
  </si>
  <si>
    <t>연별 및 시군별
Year &amp; Si, Gun</t>
    <phoneticPr fontId="43" type="noConversion"/>
  </si>
  <si>
    <t xml:space="preserve">연별 및 시군별
</t>
    <phoneticPr fontId="43" type="noConversion"/>
  </si>
  <si>
    <t>Unit : person</t>
    <phoneticPr fontId="43" type="noConversion"/>
  </si>
  <si>
    <t>8. Public Water Services</t>
    <phoneticPr fontId="43" type="noConversion"/>
  </si>
  <si>
    <r>
      <t>합성수지관</t>
    </r>
    <r>
      <rPr>
        <vertAlign val="superscript"/>
        <sz val="9"/>
        <rFont val="돋움"/>
        <family val="3"/>
        <charset val="129"/>
      </rPr>
      <t>1)</t>
    </r>
    <r>
      <rPr>
        <sz val="9"/>
        <rFont val="돋움"/>
        <family val="3"/>
        <charset val="129"/>
      </rPr>
      <t xml:space="preserve">
Plastic</t>
    </r>
    <rPh sb="5" eb="7">
      <t>1)</t>
    </rPh>
    <phoneticPr fontId="43" type="noConversion"/>
  </si>
  <si>
    <t>포항시</t>
    <phoneticPr fontId="43" type="noConversion"/>
  </si>
  <si>
    <t>2. 용도별 전력 사용량</t>
    <phoneticPr fontId="43" type="noConversion"/>
  </si>
  <si>
    <t>2. Electric Power Consumption by Use</t>
    <phoneticPr fontId="43" type="noConversion"/>
  </si>
  <si>
    <t>연별 및
월별</t>
    <phoneticPr fontId="43" type="noConversion"/>
  </si>
  <si>
    <t>합계
Total</t>
    <phoneticPr fontId="43" type="noConversion"/>
  </si>
  <si>
    <t>가정용
Residential</t>
    <phoneticPr fontId="43" type="noConversion"/>
  </si>
  <si>
    <t>공공용
Public</t>
    <phoneticPr fontId="43" type="noConversion"/>
  </si>
  <si>
    <t>서비스업
Service</t>
    <phoneticPr fontId="43" type="noConversion"/>
  </si>
  <si>
    <t>산업용
Industry</t>
    <phoneticPr fontId="43" type="noConversion"/>
  </si>
  <si>
    <t>Year &amp;
Month</t>
    <phoneticPr fontId="43" type="noConversion"/>
  </si>
  <si>
    <t>점유율(%)
Percen-tage</t>
    <phoneticPr fontId="43" type="noConversion"/>
  </si>
  <si>
    <t>농림수산업
Agriculture,
forestry &amp;
 fishing</t>
    <phoneticPr fontId="43" type="noConversion"/>
  </si>
  <si>
    <t>제조업
Manufacturing</t>
    <phoneticPr fontId="43" type="noConversion"/>
  </si>
  <si>
    <t>Jan.</t>
    <phoneticPr fontId="43" type="noConversion"/>
  </si>
  <si>
    <t>Feb.</t>
    <phoneticPr fontId="43" type="noConversion"/>
  </si>
  <si>
    <t>Mar.</t>
    <phoneticPr fontId="43" type="noConversion"/>
  </si>
  <si>
    <t>Apr.</t>
    <phoneticPr fontId="43" type="noConversion"/>
  </si>
  <si>
    <t>May.</t>
    <phoneticPr fontId="43" type="noConversion"/>
  </si>
  <si>
    <t>Jun.</t>
    <phoneticPr fontId="43" type="noConversion"/>
  </si>
  <si>
    <t>Jul.</t>
    <phoneticPr fontId="43" type="noConversion"/>
  </si>
  <si>
    <t>Aug.</t>
    <phoneticPr fontId="43" type="noConversion"/>
  </si>
  <si>
    <t>Sep.</t>
    <phoneticPr fontId="43" type="noConversion"/>
  </si>
  <si>
    <t>10 월</t>
    <phoneticPr fontId="43" type="noConversion"/>
  </si>
  <si>
    <t>Oct.</t>
    <phoneticPr fontId="43" type="noConversion"/>
  </si>
  <si>
    <t>Nov.</t>
    <phoneticPr fontId="43" type="noConversion"/>
  </si>
  <si>
    <t>Dec.</t>
    <phoneticPr fontId="43" type="noConversion"/>
  </si>
  <si>
    <t>영일만</t>
  </si>
  <si>
    <t>단순천</t>
  </si>
  <si>
    <t>오어사</t>
  </si>
  <si>
    <t>신광</t>
  </si>
  <si>
    <t>임곡</t>
  </si>
  <si>
    <t>연산</t>
  </si>
  <si>
    <t>양학</t>
  </si>
  <si>
    <t>식염천</t>
  </si>
  <si>
    <t>용흥</t>
  </si>
  <si>
    <t>성곡</t>
  </si>
  <si>
    <t>병포</t>
  </si>
  <si>
    <t>패밀리</t>
  </si>
  <si>
    <t>포항</t>
  </si>
  <si>
    <t>이동스포렉스</t>
  </si>
  <si>
    <t>문덕</t>
  </si>
  <si>
    <t>건강랜드</t>
  </si>
  <si>
    <t>포스북부</t>
  </si>
  <si>
    <t>중앙</t>
  </si>
  <si>
    <t>인덕</t>
  </si>
  <si>
    <t>칠포</t>
  </si>
  <si>
    <t>경주</t>
  </si>
  <si>
    <t>탄산천</t>
  </si>
  <si>
    <t>보문</t>
  </si>
  <si>
    <t>김천</t>
  </si>
  <si>
    <t>도산</t>
  </si>
  <si>
    <t>안동</t>
  </si>
  <si>
    <t>남광</t>
  </si>
  <si>
    <t>금오산</t>
  </si>
  <si>
    <t>봉곡</t>
  </si>
  <si>
    <t>형곡</t>
  </si>
  <si>
    <t>풍기</t>
  </si>
  <si>
    <t>영주</t>
  </si>
  <si>
    <t>자료 : 도시계획과, 2007년 자료부터 수록</t>
  </si>
  <si>
    <t>연별 및 온천별
Year &amp; hot-spring</t>
  </si>
  <si>
    <t>자원  Features of hot-spring water</t>
  </si>
  <si>
    <t>면적(㎡)
Area</t>
  </si>
  <si>
    <t>지정일자
Date of designation</t>
  </si>
  <si>
    <t>공수(개소)
Number of holes</t>
  </si>
  <si>
    <t>온도(℃)
Temperature</t>
  </si>
  <si>
    <t>수질
Water quality</t>
  </si>
  <si>
    <t>화남</t>
  </si>
  <si>
    <t>금호랜드</t>
  </si>
  <si>
    <t>팔공산</t>
  </si>
  <si>
    <t>청통</t>
  </si>
  <si>
    <t>사일</t>
  </si>
  <si>
    <t>황산염천</t>
  </si>
  <si>
    <t>광천</t>
  </si>
  <si>
    <t>문장대</t>
  </si>
  <si>
    <t>문경</t>
  </si>
  <si>
    <t>stx리조트</t>
  </si>
  <si>
    <t>경산</t>
  </si>
  <si>
    <t>석정</t>
  </si>
  <si>
    <t>금구</t>
  </si>
  <si>
    <t>갓바위</t>
  </si>
  <si>
    <t>옥산</t>
  </si>
  <si>
    <t>천수</t>
  </si>
  <si>
    <t>제2석굴암</t>
  </si>
  <si>
    <t>탑산</t>
  </si>
  <si>
    <t>빙계</t>
  </si>
  <si>
    <t>청송</t>
  </si>
  <si>
    <t>월막</t>
  </si>
  <si>
    <t>일월</t>
  </si>
  <si>
    <t>부경</t>
  </si>
  <si>
    <t>고래불</t>
  </si>
  <si>
    <t>칠보산</t>
  </si>
  <si>
    <t>청도</t>
  </si>
  <si>
    <t>유황천</t>
  </si>
  <si>
    <t>용암</t>
  </si>
  <si>
    <t>각북</t>
  </si>
  <si>
    <t>용봉</t>
  </si>
  <si>
    <t>도개</t>
  </si>
  <si>
    <t>북삼</t>
  </si>
  <si>
    <t>왜관</t>
  </si>
  <si>
    <t>예천</t>
  </si>
  <si>
    <t>백암</t>
  </si>
  <si>
    <t>덕구</t>
  </si>
  <si>
    <t>성류</t>
  </si>
  <si>
    <t>월성원자력2호기</t>
    <phoneticPr fontId="43" type="noConversion"/>
  </si>
  <si>
    <t>월성원자력3호기</t>
    <phoneticPr fontId="43" type="noConversion"/>
  </si>
  <si>
    <t>신월성원자력1호기</t>
    <phoneticPr fontId="24" type="noConversion"/>
  </si>
  <si>
    <t>주 : 2010년 자료부터 서식 변경</t>
  </si>
  <si>
    <t xml:space="preserve">     ("업무용"+"영업용"→"일반용"으로 항목 변경 / ""욕탕용1종"+"욕탕용2종"→"욕탕용"으로 항목 변경)</t>
  </si>
  <si>
    <t>1 월</t>
  </si>
  <si>
    <t>Jan.</t>
  </si>
  <si>
    <t>2 월</t>
  </si>
  <si>
    <t>Feb.</t>
  </si>
  <si>
    <t>3 월</t>
  </si>
  <si>
    <t>Mar.</t>
  </si>
  <si>
    <t>4 월</t>
  </si>
  <si>
    <t>Apr.</t>
  </si>
  <si>
    <t>5 월</t>
  </si>
  <si>
    <t>May.</t>
  </si>
  <si>
    <t>6 월</t>
  </si>
  <si>
    <t>Jun.</t>
  </si>
  <si>
    <t>7 월</t>
  </si>
  <si>
    <t>Jul.</t>
  </si>
  <si>
    <t>8 월</t>
  </si>
  <si>
    <t>Aug.</t>
  </si>
  <si>
    <t>9 월</t>
  </si>
  <si>
    <t>Sep.</t>
  </si>
  <si>
    <t>10 월</t>
  </si>
  <si>
    <t>Oct.</t>
  </si>
  <si>
    <t>Nov.</t>
  </si>
  <si>
    <t>Dec.</t>
  </si>
  <si>
    <t>2013</t>
  </si>
  <si>
    <t>2013</t>
    <phoneticPr fontId="43" type="noConversion"/>
  </si>
  <si>
    <t>전자부품,
 컴퓨터, 영상, 음향 및 통신장비  Electronic Components, Computer, Radio, Television and Communication Equipment and Apparatuses</t>
    <phoneticPr fontId="43" type="noConversion"/>
  </si>
  <si>
    <t>1차 금속  
Basic Metal Products</t>
    <phoneticPr fontId="43" type="noConversion"/>
  </si>
  <si>
    <t>제조
Manufacture</t>
    <phoneticPr fontId="43" type="noConversion"/>
  </si>
  <si>
    <t>저장
Storage</t>
    <phoneticPr fontId="43" type="noConversion"/>
  </si>
  <si>
    <t>…</t>
    <phoneticPr fontId="43" type="noConversion"/>
  </si>
  <si>
    <t>일반충전
General Charge</t>
    <phoneticPr fontId="43" type="noConversion"/>
  </si>
  <si>
    <t>충전 Charge</t>
    <phoneticPr fontId="43" type="noConversion"/>
  </si>
  <si>
    <t>7. 고압가스 시설 현황</t>
    <phoneticPr fontId="43" type="noConversion"/>
  </si>
  <si>
    <t>7. The Present Condition of High-pressure Gas Facilities</t>
    <phoneticPr fontId="43" type="noConversion"/>
  </si>
  <si>
    <t>합  계
Total</t>
    <phoneticPr fontId="43" type="noConversion"/>
  </si>
  <si>
    <t>'89.08.11</t>
  </si>
  <si>
    <t>'93.08.02</t>
  </si>
  <si>
    <t>'95.02.21</t>
  </si>
  <si>
    <t>'99.07.14</t>
  </si>
  <si>
    <t>'99.09.20</t>
  </si>
  <si>
    <t>'99.10.11</t>
  </si>
  <si>
    <t>'04.01.14</t>
  </si>
  <si>
    <t>'03.05.26</t>
  </si>
  <si>
    <t>'04.04.22</t>
  </si>
  <si>
    <t>'05.02.28</t>
  </si>
  <si>
    <t>'04.12.21</t>
  </si>
  <si>
    <t>'04.12.07</t>
  </si>
  <si>
    <t>'05.08.04</t>
  </si>
  <si>
    <t>'05.07.29</t>
  </si>
  <si>
    <t>'07.08.01</t>
  </si>
  <si>
    <t>해수웰빙</t>
  </si>
  <si>
    <t>'13.10.15</t>
  </si>
  <si>
    <t>화진</t>
  </si>
  <si>
    <t>'14.05.09</t>
  </si>
  <si>
    <t>'87.07.13</t>
  </si>
  <si>
    <t>'91.12.14</t>
  </si>
  <si>
    <t>양북</t>
  </si>
  <si>
    <t>'12.02.13</t>
  </si>
  <si>
    <t>양남</t>
  </si>
  <si>
    <t>'11.07.18</t>
  </si>
  <si>
    <t>'94.04.25</t>
  </si>
  <si>
    <t>'91.04.16</t>
  </si>
  <si>
    <t>'01.02.28</t>
  </si>
  <si>
    <t>'03.06.07</t>
  </si>
  <si>
    <t>'05.06.20</t>
  </si>
  <si>
    <t>발리스파</t>
  </si>
  <si>
    <t>'11.06.09</t>
  </si>
  <si>
    <t>'98.12.14</t>
  </si>
  <si>
    <t>'03.03.03</t>
  </si>
  <si>
    <t>'91.12.26</t>
  </si>
  <si>
    <t>'94.12.20</t>
  </si>
  <si>
    <t>'95.06.17</t>
  </si>
  <si>
    <t>'02.02.08</t>
  </si>
  <si>
    <t>'02.04.09</t>
  </si>
  <si>
    <t>'05.07.20</t>
  </si>
  <si>
    <t>'85.02.21</t>
  </si>
  <si>
    <t>'95.12.29</t>
  </si>
  <si>
    <t>'09.07.20</t>
  </si>
  <si>
    <t>'83.04.20</t>
  </si>
  <si>
    <t>'91.10.21</t>
  </si>
  <si>
    <t>'00.05.26</t>
  </si>
  <si>
    <t>'04.01.26</t>
  </si>
  <si>
    <t>'05.09.22</t>
  </si>
  <si>
    <t>'03.08.19</t>
  </si>
  <si>
    <t>'96.01.17</t>
  </si>
  <si>
    <t>'00.05.18</t>
  </si>
  <si>
    <t>'97.03.31</t>
  </si>
  <si>
    <t>'02.08.13</t>
  </si>
  <si>
    <t>'04.01.06</t>
  </si>
  <si>
    <t>'99.02.25</t>
  </si>
  <si>
    <t>'01.06.11</t>
  </si>
  <si>
    <t>'03.03.26</t>
  </si>
  <si>
    <t>'85.06.01</t>
  </si>
  <si>
    <t>'95.02.08</t>
  </si>
  <si>
    <t>'03.09.04</t>
  </si>
  <si>
    <t>'06.06.02</t>
  </si>
  <si>
    <t>'04.06.04</t>
  </si>
  <si>
    <t>'03.11.04</t>
  </si>
  <si>
    <t>'06.02.20</t>
  </si>
  <si>
    <t>'98.12.30</t>
  </si>
  <si>
    <t>'81.10.12</t>
  </si>
  <si>
    <t>'83.12.26</t>
  </si>
  <si>
    <t>'96.05.23</t>
  </si>
  <si>
    <t>죽변</t>
  </si>
  <si>
    <t>'13.12.19</t>
  </si>
  <si>
    <t>Ⅷ. Electricity, Gas and Water-Supply / 365</t>
    <phoneticPr fontId="43" type="noConversion"/>
  </si>
  <si>
    <t>CNG충전
CNG 
Charge</t>
    <phoneticPr fontId="43" type="noConversion"/>
  </si>
  <si>
    <t>기타 충전
Other 
Charge</t>
    <phoneticPr fontId="43" type="noConversion"/>
  </si>
  <si>
    <t>Ⅷ. Electricity, Gas and Water-Supply / 357</t>
    <phoneticPr fontId="43" type="noConversion"/>
  </si>
  <si>
    <t>358 / Ⅷ. 전기, 가스, 수도</t>
    <phoneticPr fontId="43" type="noConversion"/>
  </si>
  <si>
    <t>360 / Ⅷ. 전기, 가스, 수도</t>
    <phoneticPr fontId="43" type="noConversion"/>
  </si>
  <si>
    <t>Ⅷ. Electricity, Gas and Water-Supply / 361</t>
    <phoneticPr fontId="43" type="noConversion"/>
  </si>
  <si>
    <t>362 / Ⅷ. 전기, 가스, 수도</t>
    <phoneticPr fontId="43" type="noConversion"/>
  </si>
  <si>
    <t>364 / Ⅷ. 전기, 가스, 수도</t>
    <phoneticPr fontId="24" type="noConversion"/>
  </si>
  <si>
    <t>6. 도시가스 보급률</t>
    <phoneticPr fontId="43" type="noConversion"/>
  </si>
  <si>
    <t xml:space="preserve">      영업용은 영업용 2종, '11년부터 전용공업용은 공업제공 급수량(환경부 통계), '10년 합계 248,816.472(구미 공업용수 제외)</t>
    <phoneticPr fontId="24" type="noConversion"/>
  </si>
  <si>
    <t xml:space="preserve">     영업용은 영업용 2종, '11년부터 전용공업용은 공업제공 부과액(환경부 통계), '10년 전용공업용 4,198,588천원(구미 공업용수 제외) </t>
    <phoneticPr fontId="43" type="noConversion"/>
  </si>
  <si>
    <t>9. Public Water Pipe(Cont'd)</t>
    <phoneticPr fontId="43" type="noConversion"/>
  </si>
  <si>
    <t>2014</t>
  </si>
  <si>
    <t>2015</t>
  </si>
  <si>
    <t>'15.05.07</t>
    <phoneticPr fontId="43" type="noConversion"/>
  </si>
  <si>
    <t>신월성원자력2호기</t>
    <phoneticPr fontId="24" type="noConversion"/>
  </si>
  <si>
    <t>Ⅷ. Electricity, Gas and Water-Supply / 355</t>
    <phoneticPr fontId="43" type="noConversion"/>
  </si>
  <si>
    <t>356 / Ⅷ. 전기, 가스, 수도</t>
    <phoneticPr fontId="43" type="noConversion"/>
  </si>
  <si>
    <t>Ⅷ. Electricity, Gas and Water-Supply / 359</t>
    <phoneticPr fontId="43" type="noConversion"/>
  </si>
  <si>
    <t>Ⅷ. Electricity, Gas and Water-Supply / 363</t>
    <phoneticPr fontId="43" type="noConversion"/>
  </si>
  <si>
    <t>366 / Ⅷ. 전기, 가스, 수도</t>
    <phoneticPr fontId="43" type="noConversion"/>
  </si>
  <si>
    <t>12. Sewage Population and Distribution Rate</t>
    <phoneticPr fontId="24" type="noConversion"/>
  </si>
  <si>
    <t>비처리인구
(명)
Non-serviced population</t>
    <phoneticPr fontId="43" type="noConversion"/>
  </si>
  <si>
    <t>처리대상인구
(명)
Object population for treatment</t>
    <phoneticPr fontId="43" type="noConversion"/>
  </si>
  <si>
    <r>
      <t xml:space="preserve">하수도
보급률(%)
</t>
    </r>
    <r>
      <rPr>
        <sz val="7"/>
        <rFont val="돋움"/>
        <family val="3"/>
        <charset val="129"/>
      </rPr>
      <t>Distribution rate of Sewage</t>
    </r>
    <phoneticPr fontId="43" type="noConversion"/>
  </si>
  <si>
    <t>물리적
(1차)
Mechanic</t>
    <phoneticPr fontId="43" type="noConversion"/>
  </si>
  <si>
    <t>생물학적
(2차) 
Biological</t>
    <phoneticPr fontId="43" type="noConversion"/>
  </si>
  <si>
    <r>
      <t xml:space="preserve">처리원가
(원/톤) </t>
    </r>
    <r>
      <rPr>
        <sz val="8"/>
        <rFont val="돋움"/>
        <family val="3"/>
        <charset val="129"/>
      </rPr>
      <t>E=(D/A*1000) Cost of Sewage Treatment
(won/ton)</t>
    </r>
    <phoneticPr fontId="43" type="noConversion"/>
  </si>
  <si>
    <r>
      <t xml:space="preserve">평균단가
(원/톤) </t>
    </r>
    <r>
      <rPr>
        <sz val="8"/>
        <rFont val="돋움"/>
        <family val="3"/>
        <charset val="129"/>
      </rPr>
      <t>C=(B/A*1000) Average of Amounts
(won/ton)</t>
    </r>
    <phoneticPr fontId="43" type="noConversion"/>
  </si>
  <si>
    <r>
      <t xml:space="preserve">부과액
(백만원) (B)  </t>
    </r>
    <r>
      <rPr>
        <sz val="8"/>
        <rFont val="돋움"/>
        <family val="3"/>
        <charset val="129"/>
      </rPr>
      <t>Amount charged
for usage
(Million won)</t>
    </r>
    <phoneticPr fontId="43" type="noConversion"/>
  </si>
  <si>
    <t>기 타
Others</t>
    <phoneticPr fontId="43" type="noConversion"/>
  </si>
  <si>
    <t>14. 하수관로</t>
    <phoneticPr fontId="52" type="noConversion"/>
  </si>
  <si>
    <t>14. Sewage Pipe</t>
    <phoneticPr fontId="52" type="noConversion"/>
  </si>
  <si>
    <t>14. 하수관로(계속)</t>
    <phoneticPr fontId="52" type="noConversion"/>
  </si>
  <si>
    <t>14. Sewage Pipe(Cont'd)</t>
    <phoneticPr fontId="52" type="noConversion"/>
  </si>
  <si>
    <t>연별 및 시군별
Year &amp; Si, Gun</t>
    <phoneticPr fontId="52" type="noConversion"/>
  </si>
  <si>
    <t>2016</t>
  </si>
  <si>
    <t>한울원자력1호기</t>
    <phoneticPr fontId="24" type="noConversion"/>
  </si>
  <si>
    <t>한울원자력2호기</t>
  </si>
  <si>
    <t>한울원자력3호기</t>
  </si>
  <si>
    <t>한울원자력4호기</t>
  </si>
  <si>
    <t>한울원자력5호기</t>
  </si>
  <si>
    <t>한울원자력6호기</t>
  </si>
  <si>
    <t>Year &amp; Si, Gun</t>
    <phoneticPr fontId="43" type="noConversion"/>
  </si>
  <si>
    <t>Pohang</t>
    <phoneticPr fontId="43" type="noConversion"/>
  </si>
  <si>
    <t>Source : Division of Water Management</t>
  </si>
  <si>
    <t xml:space="preserve"> Source : Division of Water Management</t>
  </si>
  <si>
    <t>고도(3차)
Advanced</t>
    <phoneticPr fontId="43" type="noConversion"/>
  </si>
  <si>
    <t>2014</t>
    <phoneticPr fontId="24" type="noConversion"/>
  </si>
  <si>
    <t>2015</t>
    <phoneticPr fontId="24" type="noConversion"/>
  </si>
  <si>
    <t>주 : 2005년 자료부터 서식변경</t>
    <phoneticPr fontId="24" type="noConversion"/>
  </si>
  <si>
    <t>Ⅷ. Electricity, Gas and Water-Supply / 369</t>
    <phoneticPr fontId="43" type="noConversion"/>
  </si>
  <si>
    <t>단위 : 천원</t>
    <phoneticPr fontId="43" type="noConversion"/>
  </si>
  <si>
    <t>Unit : 1,000 won</t>
    <phoneticPr fontId="43" type="noConversion"/>
  </si>
  <si>
    <t>연별 및 시군별
Year &amp; Si, Gun</t>
    <phoneticPr fontId="43" type="noConversion"/>
  </si>
  <si>
    <t>Year &amp; Si, Gun</t>
    <phoneticPr fontId="43" type="noConversion"/>
  </si>
  <si>
    <t>가 정 용
Domestic</t>
    <phoneticPr fontId="43" type="noConversion"/>
  </si>
  <si>
    <t xml:space="preserve">일반용
General </t>
    <phoneticPr fontId="43" type="noConversion"/>
  </si>
  <si>
    <t>계획
면적
(㎢)
Planned
area</t>
  </si>
  <si>
    <t>계획
연장
(m)
Planned
length</t>
  </si>
  <si>
    <t>암거
Culvert</t>
  </si>
  <si>
    <t>오수관거
Sewage Pipe Line</t>
  </si>
  <si>
    <t>우수관거
Rain Water Pipe Line</t>
  </si>
  <si>
    <t>계획
연장
(m)
Planned length</t>
  </si>
  <si>
    <t>복금건강</t>
    <phoneticPr fontId="43" type="noConversion"/>
  </si>
  <si>
    <t>2013</t>
    <phoneticPr fontId="24" type="noConversion"/>
  </si>
  <si>
    <t>2014</t>
    <phoneticPr fontId="24" type="noConversion"/>
  </si>
  <si>
    <t>2015</t>
    <phoneticPr fontId="24" type="noConversion"/>
  </si>
  <si>
    <t xml:space="preserve">자료 : 물산업과 </t>
    <phoneticPr fontId="24" type="noConversion"/>
  </si>
  <si>
    <t>예천소수력</t>
    <phoneticPr fontId="24" type="noConversion"/>
  </si>
  <si>
    <t>추산(도서)</t>
    <phoneticPr fontId="43" type="noConversion"/>
  </si>
  <si>
    <t>예천양수</t>
    <phoneticPr fontId="43" type="noConversion"/>
  </si>
  <si>
    <t>청송양수</t>
    <phoneticPr fontId="43" type="noConversion"/>
  </si>
  <si>
    <t>안동(수자원)</t>
    <phoneticPr fontId="43" type="noConversion"/>
  </si>
  <si>
    <t>임하(수자원)</t>
    <phoneticPr fontId="24" type="noConversion"/>
  </si>
  <si>
    <t>2015</t>
    <phoneticPr fontId="24" type="noConversion"/>
  </si>
  <si>
    <t xml:space="preserve"> </t>
    <phoneticPr fontId="24" type="noConversion"/>
  </si>
  <si>
    <t>…</t>
    <phoneticPr fontId="24" type="noConversion"/>
  </si>
  <si>
    <t>발전설비(kW) 
Generating
facilities</t>
    <phoneticPr fontId="43" type="noConversion"/>
  </si>
  <si>
    <t>연별 및 발전소별
Year and 
Power Plant</t>
    <phoneticPr fontId="43" type="noConversion"/>
  </si>
  <si>
    <t>자동차 및
트레일러
Motor Vehicles, Trailers and Semitrailers</t>
    <phoneticPr fontId="43" type="noConversion"/>
  </si>
  <si>
    <r>
      <t>난방용
H</t>
    </r>
    <r>
      <rPr>
        <sz val="8"/>
        <rFont val="돋움"/>
        <family val="3"/>
        <charset val="129"/>
      </rPr>
      <t>eating</t>
    </r>
    <phoneticPr fontId="43" type="noConversion"/>
  </si>
  <si>
    <t>보급률 
Supply rate</t>
    <phoneticPr fontId="43" type="noConversion"/>
  </si>
  <si>
    <t>판매
Sale</t>
    <phoneticPr fontId="43" type="noConversion"/>
  </si>
  <si>
    <t>1일1인당 급수량(ℓ)
Water supply amount 
per person a day</t>
    <phoneticPr fontId="24" type="noConversion"/>
  </si>
  <si>
    <t>급수전수(개)
Number of faucets</t>
    <phoneticPr fontId="24" type="noConversion"/>
  </si>
  <si>
    <t xml:space="preserve">       송 수 관 </t>
    <phoneticPr fontId="24" type="noConversion"/>
  </si>
  <si>
    <t xml:space="preserve">     Transmission pipe</t>
    <phoneticPr fontId="24" type="noConversion"/>
  </si>
  <si>
    <t>도 수 관    Aqueduct pipe</t>
    <phoneticPr fontId="24" type="noConversion"/>
  </si>
  <si>
    <t>배 수 관    Conduit pipe</t>
    <phoneticPr fontId="24" type="noConversion"/>
  </si>
  <si>
    <t>급 수 관    Water supply pipe</t>
    <phoneticPr fontId="24" type="noConversion"/>
  </si>
  <si>
    <t xml:space="preserve">Note : Including PVC, PE, Hi-3P </t>
    <phoneticPr fontId="24" type="noConversion"/>
  </si>
  <si>
    <t>13. Charges for Use of Sewage Facilities</t>
    <phoneticPr fontId="24" type="noConversion"/>
  </si>
  <si>
    <t>산업용
Industrial</t>
    <phoneticPr fontId="43" type="noConversion"/>
  </si>
  <si>
    <t>욕탕용
Bath-house</t>
    <phoneticPr fontId="43" type="noConversion"/>
  </si>
  <si>
    <r>
      <t xml:space="preserve">연간부과량
(천톤) (A) 
</t>
    </r>
    <r>
      <rPr>
        <sz val="8"/>
        <rFont val="돋움"/>
        <family val="3"/>
        <charset val="129"/>
      </rPr>
      <t>Total volume
charged for 
the usage of 
sewage
(1000 tons)</t>
    </r>
    <phoneticPr fontId="43" type="noConversion"/>
  </si>
  <si>
    <r>
      <t xml:space="preserve">처리비용
(백만원) </t>
    </r>
    <r>
      <rPr>
        <sz val="8"/>
        <rFont val="돋움"/>
        <family val="3"/>
        <charset val="129"/>
      </rPr>
      <t>(D)
Expense of Sewage Treatment
(Million won)</t>
    </r>
    <phoneticPr fontId="43" type="noConversion"/>
  </si>
  <si>
    <r>
      <t xml:space="preserve">현실화율
(%)
 </t>
    </r>
    <r>
      <rPr>
        <sz val="8"/>
        <rFont val="돋움"/>
        <family val="3"/>
        <charset val="129"/>
      </rPr>
      <t>F=(C/E*100)
Actual rate of benefit &amp;cost</t>
    </r>
    <phoneticPr fontId="43" type="noConversion"/>
  </si>
  <si>
    <t>업종별 하수사용료    Charges for Use of Sewage Facilities</t>
    <phoneticPr fontId="43" type="noConversion"/>
  </si>
  <si>
    <t>하수도 처리 비용분석    Cost of Sewage Disposal</t>
    <phoneticPr fontId="43" type="noConversion"/>
  </si>
  <si>
    <t>계획
연장
(m)
Planned
length</t>
    <phoneticPr fontId="24" type="noConversion"/>
  </si>
  <si>
    <t>시설
연장
(m)
Constructed
length</t>
    <phoneticPr fontId="24" type="noConversion"/>
  </si>
  <si>
    <t>보급률
(%)
Distri-
bution
rate</t>
    <phoneticPr fontId="24" type="noConversion"/>
  </si>
  <si>
    <t>사각형
quadrangle</t>
    <phoneticPr fontId="24" type="noConversion"/>
  </si>
  <si>
    <t>Unclassifed pipe</t>
    <phoneticPr fontId="24" type="noConversion"/>
  </si>
  <si>
    <t>합류식(m)</t>
    <phoneticPr fontId="24" type="noConversion"/>
  </si>
  <si>
    <t>맨홀
(개소)
Manhole
(Numbers)</t>
    <phoneticPr fontId="52" type="noConversion"/>
  </si>
  <si>
    <t>우·오수
받이
(개소)
Storm &amp; House inlet
(Numbers)</t>
    <phoneticPr fontId="52" type="noConversion"/>
  </si>
  <si>
    <t>토실·토구
(개소)
Sewer outlet
(Numbers)</t>
    <phoneticPr fontId="52" type="noConversion"/>
  </si>
  <si>
    <t>2017</t>
    <phoneticPr fontId="43" type="noConversion"/>
  </si>
  <si>
    <t>자원 Features of hot-spring water</t>
    <phoneticPr fontId="43" type="noConversion"/>
  </si>
  <si>
    <t>면적(㎡)
Area</t>
    <phoneticPr fontId="43" type="noConversion"/>
  </si>
  <si>
    <t>지정일자
Date of designation</t>
    <phoneticPr fontId="43" type="noConversion"/>
  </si>
  <si>
    <t>공수(개소)
Number of holes</t>
    <phoneticPr fontId="43" type="noConversion"/>
  </si>
  <si>
    <t>온도(℃)
Temperature</t>
    <phoneticPr fontId="43" type="noConversion"/>
  </si>
  <si>
    <t>수질
Water quality</t>
    <phoneticPr fontId="43" type="noConversion"/>
  </si>
  <si>
    <t>2014</t>
    <phoneticPr fontId="43" type="noConversion"/>
  </si>
  <si>
    <t>'09.09.07</t>
    <phoneticPr fontId="43" type="noConversion"/>
  </si>
  <si>
    <t>단순천</t>
    <phoneticPr fontId="43" type="noConversion"/>
  </si>
  <si>
    <t>'16.01.05</t>
    <phoneticPr fontId="43" type="noConversion"/>
  </si>
  <si>
    <t>양덕광천수</t>
    <phoneticPr fontId="43" type="noConversion"/>
  </si>
  <si>
    <t>단순천</t>
    <phoneticPr fontId="43" type="noConversion"/>
  </si>
  <si>
    <t>'17.05.12</t>
    <phoneticPr fontId="43" type="noConversion"/>
  </si>
  <si>
    <t>율곡</t>
    <phoneticPr fontId="43" type="noConversion"/>
  </si>
  <si>
    <t>'17.12.05</t>
    <phoneticPr fontId="43" type="noConversion"/>
  </si>
  <si>
    <t>정상</t>
    <phoneticPr fontId="43" type="noConversion"/>
  </si>
  <si>
    <t>단산</t>
    <phoneticPr fontId="43" type="noConversion"/>
  </si>
  <si>
    <t>'17.09.18</t>
    <phoneticPr fontId="43" type="noConversion"/>
  </si>
  <si>
    <t>청통계포</t>
    <phoneticPr fontId="43" type="noConversion"/>
  </si>
  <si>
    <t>11.07.06</t>
    <phoneticPr fontId="43" type="noConversion"/>
  </si>
  <si>
    <t>초전용봉</t>
    <phoneticPr fontId="43" type="noConversion"/>
  </si>
  <si>
    <t>골드</t>
    <phoneticPr fontId="43" type="noConversion"/>
  </si>
  <si>
    <t>'17.03.07</t>
    <phoneticPr fontId="43" type="noConversion"/>
  </si>
  <si>
    <t>봉화군</t>
    <phoneticPr fontId="43" type="noConversion"/>
  </si>
  <si>
    <t>Bonghwa</t>
    <phoneticPr fontId="43" type="noConversion"/>
  </si>
  <si>
    <t>명호관창</t>
    <phoneticPr fontId="43" type="noConversion"/>
  </si>
  <si>
    <t>'11.08.30</t>
    <phoneticPr fontId="43" type="noConversion"/>
  </si>
  <si>
    <t>석포</t>
    <phoneticPr fontId="43" type="noConversion"/>
  </si>
  <si>
    <t>'15.04.16</t>
    <phoneticPr fontId="43" type="noConversion"/>
  </si>
  <si>
    <t>자료 : 한국전력공사 경북지역본부</t>
    <phoneticPr fontId="43" type="noConversion"/>
  </si>
  <si>
    <t>Source :   Regional Headquarters KEPCO Gyeonbuk</t>
    <phoneticPr fontId="43" type="noConversion"/>
  </si>
  <si>
    <t xml:space="preserve">Source :  Division of Living Economy and Transportation </t>
    <phoneticPr fontId="43" type="noConversion"/>
  </si>
  <si>
    <t>자료 : 생활경제교통과, 2007년 자료부터 수록</t>
    <phoneticPr fontId="43" type="noConversion"/>
  </si>
  <si>
    <t>자료: 생활경제교통과, 2011년 자료부터 수록</t>
    <phoneticPr fontId="43" type="noConversion"/>
  </si>
  <si>
    <t xml:space="preserve">자료 : 한국수력원자력㈜ </t>
    <phoneticPr fontId="43" type="noConversion"/>
  </si>
  <si>
    <t>'08.05.15</t>
    <phoneticPr fontId="24" type="noConversion"/>
  </si>
  <si>
    <t>'11.07.05</t>
    <phoneticPr fontId="43" type="noConversion"/>
  </si>
  <si>
    <t>학가산</t>
    <phoneticPr fontId="24" type="noConversion"/>
  </si>
  <si>
    <t>'05.12.06</t>
    <phoneticPr fontId="24" type="noConversion"/>
  </si>
  <si>
    <t>'11.07.13</t>
    <phoneticPr fontId="24" type="noConversion"/>
  </si>
  <si>
    <t>'04.10.07</t>
    <phoneticPr fontId="24" type="noConversion"/>
  </si>
  <si>
    <t>7. 고압가스 시설현황</t>
    <phoneticPr fontId="43" type="noConversion"/>
  </si>
  <si>
    <t>14. 하수관로</t>
    <phoneticPr fontId="43" type="noConversion"/>
  </si>
  <si>
    <t>주 : 2009년 자료부터 상용자가발전사업자 제외</t>
    <phoneticPr fontId="43" type="noConversion"/>
  </si>
  <si>
    <t xml:space="preserve">      2016년 명칭변경(울진원자력 → 한울원자력)</t>
    <phoneticPr fontId="24" type="noConversion"/>
  </si>
  <si>
    <t>Source :   Regional Headquarters KEPCO Gyeonbuk</t>
    <phoneticPr fontId="43" type="noConversion"/>
  </si>
  <si>
    <t>자료 : 한국전력공사 경북지역본부</t>
    <phoneticPr fontId="43" type="noConversion"/>
  </si>
  <si>
    <t>자료 : 한국전력공사 경북지역본부</t>
    <phoneticPr fontId="43" type="noConversion"/>
  </si>
  <si>
    <t>Source :   Regional Headquarters KEPCO Gyeonbuk</t>
    <phoneticPr fontId="43" type="noConversion"/>
  </si>
  <si>
    <t>자료 : 생활경제교통과</t>
    <phoneticPr fontId="43" type="noConversion"/>
  </si>
  <si>
    <t>주 : 2010년까지 도시가스 판매소 수는 도시가스 수요가구 수를 나타냄.</t>
    <phoneticPr fontId="43" type="noConversion"/>
  </si>
  <si>
    <t>자료 : 생활경제교통과, 2007년 자료부터 수록</t>
    <phoneticPr fontId="43" type="noConversion"/>
  </si>
  <si>
    <t>주 : 도시가스보급률 = (A) / (B) *100</t>
    <phoneticPr fontId="24" type="noConversion"/>
  </si>
  <si>
    <t xml:space="preserve">      지방 · 광역상수도 보급률임.</t>
    <phoneticPr fontId="43" type="noConversion"/>
  </si>
  <si>
    <t>Ⅷ. Electricity, Gas and Water-Supply / 367</t>
    <phoneticPr fontId="43" type="noConversion"/>
  </si>
  <si>
    <t>368 / Ⅷ. 전기, 가스, 수도</t>
    <phoneticPr fontId="43" type="noConversion"/>
  </si>
  <si>
    <t>370 / Ⅷ. 전기, 가스, 수도</t>
    <phoneticPr fontId="43" type="noConversion"/>
  </si>
  <si>
    <t>Ⅷ. Electricity, Gas and Water-Supply / 371</t>
    <phoneticPr fontId="24" type="noConversion"/>
  </si>
  <si>
    <t>372 / Ⅷ. 전기, 가스, 수도</t>
    <phoneticPr fontId="24" type="noConversion"/>
  </si>
  <si>
    <t>Ⅷ. Electricity, Gas and Water-Supply / 373</t>
    <phoneticPr fontId="43" type="noConversion"/>
  </si>
  <si>
    <t>374 / Ⅷ. 전기, 가스, 수도</t>
    <phoneticPr fontId="43" type="noConversion"/>
  </si>
  <si>
    <t>Ⅷ. Electricity, Gas and Water-Supply / 375</t>
    <phoneticPr fontId="43" type="noConversion"/>
  </si>
  <si>
    <t>376 / Ⅷ. 전기, 가스, 수도</t>
    <phoneticPr fontId="43" type="noConversion"/>
  </si>
  <si>
    <t>Ⅷ. Electricity, Gas and Water-Supply / 377</t>
    <phoneticPr fontId="43" type="noConversion"/>
  </si>
  <si>
    <t>378 / Ⅷ. 전기, 가스, 수도</t>
    <phoneticPr fontId="52" type="noConversion"/>
  </si>
  <si>
    <t>Ⅷ. Electricity, Gas and Water-Supply / 379</t>
    <phoneticPr fontId="52" type="noConversion"/>
  </si>
  <si>
    <t>380 / Ⅷ. 전기, 가스, 수도</t>
    <phoneticPr fontId="52" type="noConversion"/>
  </si>
  <si>
    <t>Ⅷ. Electricity, Gas and Water-Supply / 381</t>
    <phoneticPr fontId="24" type="noConversion"/>
  </si>
  <si>
    <t>382 / Ⅷ. 전기, 가스, 수도</t>
    <phoneticPr fontId="24" type="noConversion"/>
  </si>
  <si>
    <t>Unit : ㎥</t>
    <phoneticPr fontId="24" type="noConversion"/>
  </si>
  <si>
    <t xml:space="preserve">단위 : 개소, ℃, ㎥   </t>
    <phoneticPr fontId="43" type="noConversion"/>
  </si>
  <si>
    <t>Unit : place, ℃, ㎥</t>
    <phoneticPr fontId="24" type="noConversion"/>
  </si>
  <si>
    <t>Source : Division of Urban Planning</t>
    <phoneticPr fontId="24" type="noConversion"/>
  </si>
  <si>
    <t xml:space="preserve">      영업용은 영업용 2종, '11년부터 전용공업용은 공업제공 급수량(환경부 통계) , '10년 전용공업용 9,230,874(구미 공업용수 제외)</t>
    <phoneticPr fontId="24" type="noConversion"/>
  </si>
  <si>
    <t>주 : 2005년 자료부터 수록</t>
    <phoneticPr fontId="24" type="noConversion"/>
  </si>
  <si>
    <t xml:space="preserve">      2011년 자료부터 서식변경 ("일반용", "기타" 항목 삭제, "영업용", "열병합 발전용", "집단에너지" 항목 추가)</t>
    <phoneticPr fontId="43" type="noConversion"/>
  </si>
  <si>
    <t xml:space="preserve">      2015년 자료부터 서식변경 (취사용 → 난방용)</t>
    <phoneticPr fontId="43" type="noConversion"/>
  </si>
  <si>
    <t xml:space="preserve">주 : 1) 2009년 자료부터 서식변경(명칭변경 "냉동건조" → "냉동제조", 단위변경 "1,000㎥" → "개소", 항목추가 "충전") </t>
    <phoneticPr fontId="43" type="noConversion"/>
  </si>
  <si>
    <t>주 : 2) 2014년 자료부터 명칭변경("고압가스 제조저장 판매소"→"고압가스 시설 현황"), 항목변경</t>
    <phoneticPr fontId="43" type="noConversion"/>
  </si>
  <si>
    <t xml:space="preserve">      통계표에 수록된 숫자는 추정과정의 반올림으로 인해 세목과 그 총계가 일치하지 않는 경우도 있음.</t>
    <phoneticPr fontId="43" type="noConversion"/>
  </si>
  <si>
    <t>주 : 시설용량, 급수량, 1일 1인당 급수량, 급수전은 지방 및 광역상수도 기준</t>
    <phoneticPr fontId="43" type="noConversion"/>
  </si>
  <si>
    <t xml:space="preserve">      합성수지관에 PVC,  PE,  Hi-3P 포함.</t>
    <phoneticPr fontId="24" type="noConversion"/>
  </si>
  <si>
    <t xml:space="preserve">      2014년 자료부터 항목변경</t>
    <phoneticPr fontId="24" type="noConversion"/>
  </si>
  <si>
    <t xml:space="preserve">       2015년부터 명칭변경 "하수관거" → "하수관로"</t>
    <phoneticPr fontId="52" type="noConversion"/>
  </si>
  <si>
    <t xml:space="preserve">      2015년 자료는 환경부 하수도통계 자료 공표 후 홈페이지 및 DB 업데이트 예정임.</t>
    <phoneticPr fontId="24" type="noConversion"/>
  </si>
  <si>
    <t>15. 온천수 생산</t>
    <phoneticPr fontId="43" type="noConversion"/>
  </si>
  <si>
    <t>15. 온천수 생산(계속)</t>
    <phoneticPr fontId="24" type="noConversion"/>
  </si>
  <si>
    <t>15. Hot-Spring Water Production</t>
    <phoneticPr fontId="24" type="noConversion"/>
  </si>
  <si>
    <t>15. Hot-Spring Water Production(Cont'd)</t>
    <phoneticPr fontId="24" type="noConversion"/>
  </si>
  <si>
    <t>354</t>
    <phoneticPr fontId="4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</si>
</sst>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_ * #,##0.0_ ;_ * \-#,##0.0_ ;_ * &quot;-&quot;_ ;_ @_ 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#,##0.0_ "/>
    <numFmt numFmtId="184" formatCode="_-* #,##0.0_-;\-* #,##0.0_-;_-* &quot;-&quot;_-;_-@_-"/>
    <numFmt numFmtId="185" formatCode="_-* #,##0.0_-;\-* #,##0.0_-;_-* &quot;-&quot;?_-;_-@_-"/>
    <numFmt numFmtId="186" formatCode="_-* #,##0.00_-;\-* #,##0.00_-;_-* &quot;-&quot;_-;_-@_-"/>
    <numFmt numFmtId="187" formatCode="&quot;₩&quot;#,##0;&quot;₩&quot;&quot;₩&quot;\-#,##0"/>
    <numFmt numFmtId="188" formatCode="_ * #,##0.00_ ;_ * \-#,##0.00_ ;_ * &quot;-&quot;_ ;_ @_ "/>
    <numFmt numFmtId="189" formatCode="&quot;₩&quot;#,##0.00;&quot;₩&quot;\-#,##0.00"/>
    <numFmt numFmtId="190" formatCode="_-[$€-2]* #,##0.00_-;\-[$€-2]* #,##0.00_-;_-[$€-2]* &quot;-&quot;??_-"/>
    <numFmt numFmtId="191" formatCode="&quot;₩&quot;#,##0;[Red]&quot;₩&quot;&quot;₩&quot;\-#,##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_-* #,##0.00_-;\-* #,##0.00_-;_-* &quot;-&quot;?_-;_-@_-"/>
    <numFmt numFmtId="198" formatCode="0.0%"/>
    <numFmt numFmtId="199" formatCode="#,##0;\-#,##0;&quot;-&quot;;@"/>
    <numFmt numFmtId="200" formatCode="#,##0.00;\-#,##0.00;&quot;-&quot;;@"/>
    <numFmt numFmtId="201" formatCode="\ @"/>
    <numFmt numFmtId="202" formatCode="#,##0\ ;\-#,##0\ ;&quot;-&quot;\ ;@\ "/>
    <numFmt numFmtId="203" formatCode="0_ "/>
    <numFmt numFmtId="204" formatCode="0_);[Red]\(0\)"/>
  </numFmts>
  <fonts count="120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0"/>
      <name val="Arial"/>
      <family val="2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"/>
      <color indexed="8"/>
      <name val="Courier"/>
      <family val="3"/>
    </font>
    <font>
      <sz val="11"/>
      <color indexed="20"/>
      <name val="맑은 고딕"/>
      <family val="3"/>
      <charset val="129"/>
    </font>
    <font>
      <sz val="1"/>
      <color indexed="8"/>
      <name val="Courier"/>
      <family val="3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바탕"/>
      <family val="1"/>
      <charset val="129"/>
    </font>
    <font>
      <sz val="10"/>
      <name val="바탕체"/>
      <family val="1"/>
      <charset val="129"/>
    </font>
    <font>
      <sz val="12"/>
      <name val="돋움"/>
      <family val="3"/>
      <charset val="129"/>
    </font>
    <font>
      <sz val="12"/>
      <color indexed="8"/>
      <name val="맑은 고딕"/>
      <family val="3"/>
      <charset val="129"/>
    </font>
    <font>
      <sz val="9"/>
      <name val="돋움"/>
      <family val="3"/>
      <charset val="129"/>
    </font>
    <font>
      <b/>
      <sz val="17"/>
      <name val="굴림"/>
      <family val="3"/>
      <charset val="129"/>
    </font>
    <font>
      <b/>
      <sz val="15"/>
      <name val="굴림"/>
      <family val="3"/>
      <charset val="129"/>
    </font>
    <font>
      <vertAlign val="superscript"/>
      <sz val="9"/>
      <name val="돋움"/>
      <family val="3"/>
      <charset val="129"/>
    </font>
    <font>
      <b/>
      <sz val="9"/>
      <name val="돋움"/>
      <family val="3"/>
      <charset val="129"/>
    </font>
    <font>
      <sz val="8"/>
      <name val="돋움"/>
      <family val="3"/>
      <charset val="129"/>
    </font>
    <font>
      <sz val="12"/>
      <name val="바탕"/>
      <family val="1"/>
      <charset val="129"/>
    </font>
    <font>
      <b/>
      <sz val="16"/>
      <name val="굴림"/>
      <family val="3"/>
      <charset val="129"/>
    </font>
    <font>
      <b/>
      <sz val="8"/>
      <name val="돋움"/>
      <family val="3"/>
      <charset val="129"/>
    </font>
    <font>
      <sz val="8.5"/>
      <name val="돋움"/>
      <family val="3"/>
      <charset val="129"/>
    </font>
    <font>
      <sz val="15"/>
      <name val="바탕체"/>
      <family val="1"/>
      <charset val="129"/>
    </font>
    <font>
      <sz val="7"/>
      <name val="돋움"/>
      <family val="3"/>
      <charset val="129"/>
    </font>
    <font>
      <sz val="7.5"/>
      <name val="돋움"/>
      <family val="3"/>
      <charset val="129"/>
    </font>
    <font>
      <b/>
      <sz val="7.5"/>
      <name val="돋움"/>
      <family val="3"/>
      <charset val="129"/>
    </font>
    <font>
      <b/>
      <sz val="7.5"/>
      <color indexed="8"/>
      <name val="돋움"/>
      <family val="3"/>
      <charset val="129"/>
    </font>
    <font>
      <sz val="8"/>
      <color indexed="8"/>
      <name val="돋움"/>
      <family val="3"/>
      <charset val="129"/>
    </font>
    <font>
      <sz val="7.5"/>
      <color indexed="8"/>
      <name val="돋움"/>
      <family val="3"/>
      <charset val="129"/>
    </font>
    <font>
      <b/>
      <sz val="8.5"/>
      <name val="돋움"/>
      <family val="3"/>
      <charset val="129"/>
    </font>
    <font>
      <sz val="17"/>
      <name val="돋움"/>
      <family val="3"/>
      <charset val="129"/>
    </font>
    <font>
      <sz val="10"/>
      <name val="굴림"/>
      <family val="3"/>
      <charset val="129"/>
    </font>
    <font>
      <sz val="11"/>
      <color indexed="8"/>
      <name val="맑은 고딕"/>
      <family val="3"/>
      <charset val="129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0"/>
      <name val="돋움체"/>
      <family val="3"/>
      <charset val="129"/>
    </font>
    <font>
      <sz val="10"/>
      <name val="돋움"/>
      <family val="3"/>
      <charset val="129"/>
    </font>
    <font>
      <sz val="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체"/>
      <family val="3"/>
      <charset val="129"/>
    </font>
    <font>
      <sz val="9"/>
      <name val="바탕체"/>
      <family val="1"/>
      <charset val="129"/>
    </font>
    <font>
      <sz val="9"/>
      <color theme="1"/>
      <name val="돋움"/>
      <family val="3"/>
      <charset val="129"/>
    </font>
    <font>
      <sz val="9"/>
      <color rgb="FFFF0000"/>
      <name val="돋움"/>
      <family val="3"/>
      <charset val="129"/>
    </font>
    <font>
      <sz val="8"/>
      <color rgb="FFFF0000"/>
      <name val="돋움"/>
      <family val="3"/>
      <charset val="129"/>
    </font>
    <font>
      <b/>
      <sz val="8"/>
      <name val="돋움체"/>
      <family val="3"/>
      <charset val="129"/>
    </font>
    <font>
      <sz val="8.5"/>
      <color rgb="FFFF0000"/>
      <name val="돋움"/>
      <family val="3"/>
      <charset val="129"/>
    </font>
    <font>
      <sz val="8"/>
      <color rgb="FFFF0000"/>
      <name val="돋움체"/>
      <family val="3"/>
      <charset val="129"/>
    </font>
    <font>
      <sz val="8"/>
      <color theme="1"/>
      <name val="돋움"/>
      <family val="3"/>
      <charset val="129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235">
    <xf numFmtId="0" fontId="0" fillId="0" borderId="0"/>
    <xf numFmtId="0" fontId="12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4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4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4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4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5" fillId="4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5" fillId="42" borderId="0" applyNumberFormat="0" applyBorder="0" applyAlignment="0" applyProtection="0">
      <alignment vertical="center"/>
    </xf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/>
    <xf numFmtId="0" fontId="16" fillId="0" borderId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20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/>
    <xf numFmtId="10" fontId="18" fillId="0" borderId="0" applyFont="0" applyFill="0" applyBorder="0" applyAlignment="0" applyProtection="0"/>
    <xf numFmtId="0" fontId="23" fillId="0" borderId="0"/>
    <xf numFmtId="0" fontId="18" fillId="0" borderId="3" applyNumberFormat="0" applyFont="0" applyFill="0" applyAlignment="0" applyProtection="0"/>
    <xf numFmtId="0" fontId="24" fillId="0" borderId="4">
      <alignment horizontal="left"/>
    </xf>
    <xf numFmtId="0" fontId="13" fillId="16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6" fillId="20" borderId="5" applyNumberFormat="0" applyAlignment="0" applyProtection="0">
      <alignment vertical="center"/>
    </xf>
    <xf numFmtId="0" fontId="77" fillId="49" borderId="79" applyNumberFormat="0" applyAlignment="0" applyProtection="0">
      <alignment vertical="center"/>
    </xf>
    <xf numFmtId="0" fontId="26" fillId="20" borderId="5" applyNumberFormat="0" applyAlignment="0" applyProtection="0">
      <alignment vertical="center"/>
    </xf>
    <xf numFmtId="0" fontId="77" fillId="49" borderId="79" applyNumberFormat="0" applyAlignment="0" applyProtection="0">
      <alignment vertical="center"/>
    </xf>
    <xf numFmtId="194" fontId="20" fillId="0" borderId="0">
      <protection locked="0"/>
    </xf>
    <xf numFmtId="2" fontId="68" fillId="0" borderId="0" applyFont="0" applyFill="0" applyBorder="0" applyAlignment="0" applyProtection="0"/>
    <xf numFmtId="0" fontId="27" fillId="0" borderId="0">
      <protection locked="0"/>
    </xf>
    <xf numFmtId="0" fontId="69" fillId="0" borderId="0" applyNumberFormat="0" applyFill="0" applyBorder="0" applyAlignment="0" applyProtection="0"/>
    <xf numFmtId="0" fontId="27" fillId="0" borderId="0">
      <protection locked="0"/>
    </xf>
    <xf numFmtId="0" fontId="70" fillId="0" borderId="0" applyNumberFormat="0" applyFill="0" applyBorder="0" applyAlignment="0" applyProtection="0"/>
    <xf numFmtId="0" fontId="28" fillId="3" borderId="0" applyNumberFormat="0" applyBorder="0" applyAlignment="0" applyProtection="0">
      <alignment vertical="center"/>
    </xf>
    <xf numFmtId="0" fontId="78" fillId="5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8" fillId="50" borderId="0" applyNumberFormat="0" applyBorder="0" applyAlignment="0" applyProtection="0">
      <alignment vertical="center"/>
    </xf>
    <xf numFmtId="0" fontId="29" fillId="0" borderId="0">
      <protection locked="0"/>
    </xf>
    <xf numFmtId="0" fontId="68" fillId="0" borderId="0" applyFont="0" applyFill="0" applyBorder="0" applyAlignment="0" applyProtection="0"/>
    <xf numFmtId="0" fontId="29" fillId="0" borderId="0">
      <protection locked="0"/>
    </xf>
    <xf numFmtId="0" fontId="68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0" fillId="21" borderId="6" applyNumberFormat="0" applyFont="0" applyAlignment="0" applyProtection="0">
      <alignment vertical="center"/>
    </xf>
    <xf numFmtId="0" fontId="67" fillId="51" borderId="80" applyNumberFormat="0" applyFont="0" applyAlignment="0" applyProtection="0">
      <alignment vertical="center"/>
    </xf>
    <xf numFmtId="0" fontId="20" fillId="21" borderId="6" applyNumberFormat="0" applyFont="0" applyAlignment="0" applyProtection="0">
      <alignment vertical="center"/>
    </xf>
    <xf numFmtId="0" fontId="67" fillId="51" borderId="80" applyNumberFormat="0" applyFont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79" fillId="5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79" fillId="52" borderId="0" applyNumberFormat="0" applyBorder="0" applyAlignment="0" applyProtection="0">
      <alignment vertical="center"/>
    </xf>
    <xf numFmtId="0" fontId="19" fillId="0" borderId="0"/>
    <xf numFmtId="0" fontId="32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3" fillId="23" borderId="7" applyNumberFormat="0" applyAlignment="0" applyProtection="0">
      <alignment vertical="center"/>
    </xf>
    <xf numFmtId="0" fontId="81" fillId="53" borderId="81" applyNumberFormat="0" applyAlignment="0" applyProtection="0">
      <alignment vertical="center"/>
    </xf>
    <xf numFmtId="0" fontId="33" fillId="23" borderId="7" applyNumberFormat="0" applyAlignment="0" applyProtection="0">
      <alignment vertical="center"/>
    </xf>
    <xf numFmtId="0" fontId="81" fillId="53" borderId="81" applyNumberFormat="0" applyAlignment="0" applyProtection="0">
      <alignment vertical="center"/>
    </xf>
    <xf numFmtId="191" fontId="18" fillId="0" borderId="0">
      <alignment vertical="center"/>
    </xf>
    <xf numFmtId="176" fontId="20" fillId="0" borderId="0" applyFont="0" applyFill="0" applyBorder="0" applyAlignment="0" applyProtection="0"/>
    <xf numFmtId="41" fontId="6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73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67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67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0" fontId="20" fillId="0" borderId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4" fillId="0" borderId="8" applyNumberFormat="0" applyFill="0" applyAlignment="0" applyProtection="0">
      <alignment vertical="center"/>
    </xf>
    <xf numFmtId="0" fontId="82" fillId="0" borderId="82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82" fillId="0" borderId="82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83" fillId="0" borderId="83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83" fillId="0" borderId="83" applyNumberFormat="0" applyFill="0" applyAlignment="0" applyProtection="0">
      <alignment vertical="center"/>
    </xf>
    <xf numFmtId="0" fontId="36" fillId="7" borderId="5" applyNumberFormat="0" applyAlignment="0" applyProtection="0">
      <alignment vertical="center"/>
    </xf>
    <xf numFmtId="0" fontId="84" fillId="54" borderId="79" applyNumberFormat="0" applyAlignment="0" applyProtection="0">
      <alignment vertical="center"/>
    </xf>
    <xf numFmtId="0" fontId="36" fillId="7" borderId="5" applyNumberFormat="0" applyAlignment="0" applyProtection="0">
      <alignment vertical="center"/>
    </xf>
    <xf numFmtId="0" fontId="84" fillId="54" borderId="79" applyNumberFormat="0" applyAlignment="0" applyProtection="0">
      <alignment vertical="center"/>
    </xf>
    <xf numFmtId="4" fontId="29" fillId="0" borderId="0">
      <protection locked="0"/>
    </xf>
    <xf numFmtId="4" fontId="68" fillId="0" borderId="0" applyFont="0" applyFill="0" applyBorder="0" applyAlignment="0" applyProtection="0"/>
    <xf numFmtId="195" fontId="20" fillId="0" borderId="0">
      <protection locked="0"/>
    </xf>
    <xf numFmtId="3" fontId="68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85" fillId="0" borderId="84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86" fillId="0" borderId="84" applyNumberFormat="0" applyFill="0" applyAlignment="0" applyProtection="0">
      <alignment vertical="center"/>
    </xf>
    <xf numFmtId="0" fontId="85" fillId="0" borderId="84" applyNumberFormat="0" applyFill="0" applyAlignment="0" applyProtection="0">
      <alignment vertical="center"/>
    </xf>
    <xf numFmtId="0" fontId="85" fillId="0" borderId="84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87" fillId="0" borderId="85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87" fillId="0" borderId="85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88" fillId="0" borderId="86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88" fillId="0" borderId="8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90" fillId="55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90" fillId="55" borderId="0" applyNumberFormat="0" applyBorder="0" applyAlignment="0" applyProtection="0">
      <alignment vertical="center"/>
    </xf>
    <xf numFmtId="0" fontId="42" fillId="20" borderId="13" applyNumberFormat="0" applyAlignment="0" applyProtection="0">
      <alignment vertical="center"/>
    </xf>
    <xf numFmtId="0" fontId="91" fillId="49" borderId="87" applyNumberFormat="0" applyAlignment="0" applyProtection="0">
      <alignment vertical="center"/>
    </xf>
    <xf numFmtId="0" fontId="42" fillId="20" borderId="13" applyNumberFormat="0" applyAlignment="0" applyProtection="0">
      <alignment vertical="center"/>
    </xf>
    <xf numFmtId="0" fontId="91" fillId="49" borderId="87" applyNumberFormat="0" applyAlignment="0" applyProtection="0">
      <alignment vertical="center"/>
    </xf>
    <xf numFmtId="41" fontId="1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Protection="0"/>
    <xf numFmtId="176" fontId="20" fillId="0" borderId="0" applyProtection="0"/>
    <xf numFmtId="0" fontId="20" fillId="0" borderId="0" applyFont="0" applyFill="0" applyBorder="0" applyAlignment="0" applyProtection="0"/>
    <xf numFmtId="193" fontId="20" fillId="0" borderId="0">
      <protection locked="0"/>
    </xf>
    <xf numFmtId="10" fontId="68" fillId="0" borderId="0" applyFont="0" applyFill="0" applyBorder="0" applyAlignment="0" applyProtection="0"/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0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8" fillId="0" borderId="0"/>
    <xf numFmtId="0" fontId="18" fillId="0" borderId="0"/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19" fillId="0" borderId="0"/>
    <xf numFmtId="0" fontId="74" fillId="0" borderId="0">
      <alignment vertical="center"/>
    </xf>
    <xf numFmtId="0" fontId="92" fillId="0" borderId="0">
      <alignment vertical="center"/>
    </xf>
    <xf numFmtId="0" fontId="93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46" fillId="0" borderId="0">
      <alignment vertical="center"/>
    </xf>
    <xf numFmtId="0" fontId="66" fillId="0" borderId="0"/>
    <xf numFmtId="0" fontId="74" fillId="0" borderId="0">
      <alignment vertical="center"/>
    </xf>
    <xf numFmtId="0" fontId="66" fillId="0" borderId="0"/>
    <xf numFmtId="0" fontId="19" fillId="0" borderId="0"/>
    <xf numFmtId="0" fontId="92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74" fillId="0" borderId="0">
      <alignment vertical="center"/>
    </xf>
    <xf numFmtId="0" fontId="46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74" fillId="0" borderId="0">
      <alignment vertical="center"/>
    </xf>
    <xf numFmtId="0" fontId="74" fillId="0" borderId="0">
      <alignment vertical="center"/>
    </xf>
    <xf numFmtId="0" fontId="71" fillId="0" borderId="0"/>
    <xf numFmtId="0" fontId="92" fillId="0" borderId="0">
      <alignment vertical="center"/>
    </xf>
    <xf numFmtId="0" fontId="1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0" fillId="0" borderId="0"/>
    <xf numFmtId="0" fontId="74" fillId="0" borderId="0">
      <alignment vertical="center"/>
    </xf>
    <xf numFmtId="0" fontId="20" fillId="0" borderId="0"/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18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8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8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8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8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8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8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19" fillId="0" borderId="0"/>
    <xf numFmtId="0" fontId="92" fillId="0" borderId="0">
      <alignment vertical="center"/>
    </xf>
    <xf numFmtId="0" fontId="18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8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8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8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8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8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8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8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8" fillId="0" borderId="0"/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4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18" fillId="0" borderId="0"/>
    <xf numFmtId="0" fontId="18" fillId="0" borderId="0"/>
    <xf numFmtId="0" fontId="74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19" fillId="0" borderId="0"/>
    <xf numFmtId="0" fontId="29" fillId="0" borderId="3">
      <protection locked="0"/>
    </xf>
    <xf numFmtId="0" fontId="68" fillId="0" borderId="3" applyNumberFormat="0" applyFont="0" applyFill="0" applyAlignment="0" applyProtection="0"/>
    <xf numFmtId="192" fontId="20" fillId="0" borderId="0">
      <protection locked="0"/>
    </xf>
    <xf numFmtId="0" fontId="20" fillId="0" borderId="0" applyFont="0" applyFill="0" applyBorder="0" applyAlignment="0" applyProtection="0"/>
    <xf numFmtId="196" fontId="20" fillId="0" borderId="0">
      <protection locked="0"/>
    </xf>
    <xf numFmtId="0" fontId="68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9" fillId="51" borderId="80" applyNumberFormat="0" applyFont="0" applyAlignment="0" applyProtection="0">
      <alignment vertical="center"/>
    </xf>
    <xf numFmtId="0" fontId="9" fillId="51" borderId="80" applyNumberFormat="0" applyFont="0" applyAlignment="0" applyProtection="0">
      <alignment vertical="center"/>
    </xf>
    <xf numFmtId="0" fontId="21" fillId="0" borderId="88">
      <alignment horizontal="left"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6" fillId="20" borderId="89" applyNumberFormat="0" applyAlignment="0" applyProtection="0">
      <alignment vertical="center"/>
    </xf>
    <xf numFmtId="0" fontId="26" fillId="20" borderId="89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0" fillId="21" borderId="90" applyNumberFormat="0" applyFont="0" applyAlignment="0" applyProtection="0">
      <alignment vertical="center"/>
    </xf>
    <xf numFmtId="0" fontId="20" fillId="21" borderId="90" applyNumberFormat="0" applyFont="0" applyAlignment="0" applyProtection="0">
      <alignment vertical="center"/>
    </xf>
    <xf numFmtId="0" fontId="35" fillId="0" borderId="91" applyNumberFormat="0" applyFill="0" applyAlignment="0" applyProtection="0">
      <alignment vertical="center"/>
    </xf>
    <xf numFmtId="0" fontId="35" fillId="0" borderId="91" applyNumberFormat="0" applyFill="0" applyAlignment="0" applyProtection="0">
      <alignment vertical="center"/>
    </xf>
    <xf numFmtId="0" fontId="36" fillId="7" borderId="89" applyNumberFormat="0" applyAlignment="0" applyProtection="0">
      <alignment vertical="center"/>
    </xf>
    <xf numFmtId="0" fontId="36" fillId="7" borderId="89" applyNumberFormat="0" applyAlignment="0" applyProtection="0">
      <alignment vertical="center"/>
    </xf>
    <xf numFmtId="0" fontId="42" fillId="20" borderId="92" applyNumberFormat="0" applyAlignment="0" applyProtection="0">
      <alignment vertical="center"/>
    </xf>
    <xf numFmtId="0" fontId="42" fillId="20" borderId="92" applyNumberFormat="0" applyAlignment="0" applyProtection="0">
      <alignment vertical="center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4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4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4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10" fillId="4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0" fillId="48" borderId="0" applyNumberFormat="0" applyBorder="0" applyAlignment="0" applyProtection="0">
      <alignment vertical="center"/>
    </xf>
    <xf numFmtId="0" fontId="110" fillId="4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0" fillId="47" borderId="0" applyNumberFormat="0" applyBorder="0" applyAlignment="0" applyProtection="0">
      <alignment vertical="center"/>
    </xf>
    <xf numFmtId="0" fontId="110" fillId="4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0" fillId="46" borderId="0" applyNumberFormat="0" applyBorder="0" applyAlignment="0" applyProtection="0">
      <alignment vertical="center"/>
    </xf>
    <xf numFmtId="0" fontId="110" fillId="3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0" fillId="45" borderId="0" applyNumberFormat="0" applyBorder="0" applyAlignment="0" applyProtection="0">
      <alignment vertical="center"/>
    </xf>
    <xf numFmtId="0" fontId="110" fillId="3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0" fillId="44" borderId="0" applyNumberFormat="0" applyBorder="0" applyAlignment="0" applyProtection="0">
      <alignment vertical="center"/>
    </xf>
    <xf numFmtId="0" fontId="110" fillId="3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0" fillId="43" borderId="0" applyNumberFormat="0" applyBorder="0" applyAlignment="0" applyProtection="0">
      <alignment vertical="center"/>
    </xf>
    <xf numFmtId="0" fontId="109" fillId="0" borderId="83" applyNumberFormat="0" applyFill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8" fillId="51" borderId="80" applyNumberFormat="0" applyFont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6" fillId="53" borderId="81" applyNumberFormat="0" applyAlignment="0" applyProtection="0">
      <alignment vertical="center"/>
    </xf>
    <xf numFmtId="0" fontId="105" fillId="0" borderId="82" applyNumberFormat="0" applyFill="0" applyAlignment="0" applyProtection="0">
      <alignment vertical="center"/>
    </xf>
    <xf numFmtId="0" fontId="104" fillId="49" borderId="79" applyNumberFormat="0" applyAlignment="0" applyProtection="0">
      <alignment vertical="center"/>
    </xf>
    <xf numFmtId="0" fontId="103" fillId="49" borderId="87" applyNumberFormat="0" applyAlignment="0" applyProtection="0">
      <alignment vertical="center"/>
    </xf>
    <xf numFmtId="0" fontId="102" fillId="54" borderId="79" applyNumberFormat="0" applyAlignment="0" applyProtection="0">
      <alignment vertical="center"/>
    </xf>
    <xf numFmtId="0" fontId="101" fillId="52" borderId="0" applyNumberFormat="0" applyBorder="0" applyAlignment="0" applyProtection="0">
      <alignment vertical="center"/>
    </xf>
    <xf numFmtId="0" fontId="100" fillId="50" borderId="0" applyNumberFormat="0" applyBorder="0" applyAlignment="0" applyProtection="0">
      <alignment vertical="center"/>
    </xf>
    <xf numFmtId="0" fontId="99" fillId="55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86" applyNumberFormat="0" applyFill="0" applyAlignment="0" applyProtection="0">
      <alignment vertical="center"/>
    </xf>
    <xf numFmtId="0" fontId="97" fillId="0" borderId="85" applyNumberFormat="0" applyFill="0" applyAlignment="0" applyProtection="0">
      <alignment vertical="center"/>
    </xf>
    <xf numFmtId="0" fontId="96" fillId="0" borderId="84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4" fillId="51" borderId="80" applyNumberFormat="0" applyFont="0" applyAlignment="0" applyProtection="0">
      <alignment vertical="center"/>
    </xf>
    <xf numFmtId="0" fontId="74" fillId="51" borderId="80" applyNumberFormat="0" applyFont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>
      <alignment vertical="center"/>
    </xf>
    <xf numFmtId="41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/>
    <xf numFmtId="0" fontId="8" fillId="0" borderId="0">
      <alignment vertical="center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4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1" borderId="80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51" borderId="80" applyNumberFormat="0" applyFont="0" applyAlignment="0" applyProtection="0">
      <alignment vertical="center"/>
    </xf>
    <xf numFmtId="0" fontId="9" fillId="51" borderId="80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1" borderId="80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1" borderId="80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51" borderId="80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51" borderId="80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51" borderId="80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51" borderId="80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80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80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80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80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80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80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80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1" borderId="80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51" borderId="8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51" borderId="8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51" borderId="8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51" borderId="8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51" borderId="8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51" borderId="8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51" borderId="8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51" borderId="8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51" borderId="8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51" borderId="8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51" borderId="8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51" borderId="8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51" borderId="8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51" borderId="8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51" borderId="8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51" borderId="8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7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4" fillId="0" borderId="0">
      <alignment vertical="center"/>
    </xf>
    <xf numFmtId="0" fontId="19" fillId="0" borderId="0"/>
    <xf numFmtId="176" fontId="20" fillId="0" borderId="0" applyFont="0" applyFill="0" applyBorder="0" applyAlignment="0" applyProtection="0"/>
  </cellStyleXfs>
  <cellXfs count="965">
    <xf numFmtId="0" fontId="0" fillId="0" borderId="0" xfId="0"/>
    <xf numFmtId="49" fontId="44" fillId="24" borderId="0" xfId="0" applyNumberFormat="1" applyFont="1" applyFill="1" applyBorder="1" applyAlignment="1" applyProtection="1">
      <alignment horizontal="center" vertical="center"/>
      <protection hidden="1"/>
    </xf>
    <xf numFmtId="0" fontId="44" fillId="24" borderId="0" xfId="0" applyFont="1" applyFill="1" applyBorder="1" applyAlignment="1" applyProtection="1">
      <alignment horizontal="center" vertical="center"/>
      <protection hidden="1"/>
    </xf>
    <xf numFmtId="0" fontId="44" fillId="24" borderId="0" xfId="0" applyFont="1" applyFill="1" applyBorder="1" applyAlignment="1" applyProtection="1">
      <alignment horizontal="right" vertical="center"/>
      <protection hidden="1"/>
    </xf>
    <xf numFmtId="49" fontId="0" fillId="24" borderId="0" xfId="0" applyNumberFormat="1" applyFill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 horizontal="center" vertical="center"/>
      <protection hidden="1"/>
    </xf>
    <xf numFmtId="49" fontId="45" fillId="24" borderId="0" xfId="0" applyNumberFormat="1" applyFont="1" applyFill="1" applyBorder="1" applyAlignment="1" applyProtection="1">
      <alignment horizontal="left" vertical="center"/>
      <protection hidden="1"/>
    </xf>
    <xf numFmtId="49" fontId="45" fillId="24" borderId="0" xfId="0" applyNumberFormat="1" applyFont="1" applyFill="1" applyBorder="1" applyAlignment="1" applyProtection="1">
      <alignment horizontal="center" vertical="center"/>
      <protection hidden="1"/>
    </xf>
    <xf numFmtId="0" fontId="45" fillId="24" borderId="0" xfId="0" applyFont="1" applyFill="1" applyBorder="1" applyAlignment="1" applyProtection="1">
      <alignment horizontal="center" vertical="center"/>
      <protection hidden="1"/>
    </xf>
    <xf numFmtId="0" fontId="45" fillId="24" borderId="0" xfId="0" applyFont="1" applyFill="1" applyBorder="1" applyAlignment="1" applyProtection="1">
      <alignment horizontal="left" vertical="center"/>
      <protection hidden="1"/>
    </xf>
    <xf numFmtId="49" fontId="45" fillId="24" borderId="0" xfId="0" applyNumberFormat="1" applyFont="1" applyFill="1" applyBorder="1" applyAlignment="1" applyProtection="1">
      <alignment horizontal="right" vertical="center"/>
      <protection hidden="1"/>
    </xf>
    <xf numFmtId="0" fontId="47" fillId="24" borderId="0" xfId="0" applyFont="1" applyFill="1" applyAlignment="1" applyProtection="1">
      <alignment horizontal="center" vertical="center"/>
      <protection hidden="1"/>
    </xf>
    <xf numFmtId="180" fontId="47" fillId="24" borderId="0" xfId="0" applyNumberFormat="1" applyFont="1" applyFill="1" applyAlignment="1" applyProtection="1">
      <alignment horizontal="center" vertical="center"/>
      <protection hidden="1"/>
    </xf>
    <xf numFmtId="3" fontId="47" fillId="24" borderId="0" xfId="0" applyNumberFormat="1" applyFont="1" applyFill="1" applyAlignment="1" applyProtection="1">
      <alignment horizontal="right" vertical="center"/>
      <protection hidden="1"/>
    </xf>
    <xf numFmtId="0" fontId="47" fillId="24" borderId="0" xfId="0" applyFont="1" applyFill="1" applyBorder="1" applyAlignment="1" applyProtection="1">
      <alignment horizontal="center" vertical="center"/>
      <protection hidden="1"/>
    </xf>
    <xf numFmtId="0" fontId="48" fillId="24" borderId="0" xfId="0" applyFont="1" applyFill="1" applyBorder="1" applyAlignment="1" applyProtection="1">
      <alignment horizontal="center" vertical="center"/>
      <protection hidden="1"/>
    </xf>
    <xf numFmtId="0" fontId="49" fillId="24" borderId="0" xfId="0" applyFont="1" applyFill="1" applyBorder="1" applyAlignment="1" applyProtection="1">
      <alignment horizontal="center" vertical="center"/>
      <protection hidden="1"/>
    </xf>
    <xf numFmtId="0" fontId="47" fillId="24" borderId="0" xfId="0" applyFont="1" applyFill="1" applyBorder="1" applyAlignment="1" applyProtection="1">
      <alignment horizontal="left" vertical="center"/>
      <protection hidden="1"/>
    </xf>
    <xf numFmtId="180" fontId="47" fillId="24" borderId="0" xfId="0" applyNumberFormat="1" applyFont="1" applyFill="1" applyBorder="1" applyAlignment="1" applyProtection="1">
      <alignment horizontal="left" vertical="center"/>
      <protection hidden="1"/>
    </xf>
    <xf numFmtId="3" fontId="47" fillId="24" borderId="0" xfId="0" applyNumberFormat="1" applyFont="1" applyFill="1" applyBorder="1" applyAlignment="1" applyProtection="1">
      <alignment horizontal="right" vertical="center"/>
      <protection hidden="1"/>
    </xf>
    <xf numFmtId="41" fontId="47" fillId="24" borderId="0" xfId="1741" applyNumberFormat="1" applyFont="1" applyFill="1" applyAlignment="1" applyProtection="1">
      <alignment horizontal="right" vertical="center"/>
      <protection hidden="1"/>
    </xf>
    <xf numFmtId="0" fontId="51" fillId="24" borderId="0" xfId="0" applyFont="1" applyFill="1" applyBorder="1" applyAlignment="1" applyProtection="1">
      <alignment horizontal="center" vertical="center"/>
      <protection hidden="1"/>
    </xf>
    <xf numFmtId="0" fontId="47" fillId="24" borderId="14" xfId="1741" quotePrefix="1" applyFont="1" applyFill="1" applyBorder="1" applyAlignment="1" applyProtection="1">
      <alignment horizontal="center" vertical="center"/>
      <protection hidden="1"/>
    </xf>
    <xf numFmtId="0" fontId="51" fillId="24" borderId="14" xfId="1741" quotePrefix="1" applyNumberFormat="1" applyFont="1" applyFill="1" applyBorder="1" applyAlignment="1" applyProtection="1">
      <alignment horizontal="center" vertical="center"/>
      <protection hidden="1"/>
    </xf>
    <xf numFmtId="41" fontId="51" fillId="24" borderId="0" xfId="277" applyNumberFormat="1" applyFont="1" applyFill="1" applyAlignment="1" applyProtection="1">
      <alignment horizontal="right" vertical="center"/>
      <protection hidden="1"/>
    </xf>
    <xf numFmtId="179" fontId="47" fillId="24" borderId="0" xfId="1741" applyNumberFormat="1" applyFont="1" applyFill="1" applyBorder="1" applyAlignment="1" applyProtection="1">
      <alignment horizontal="center" vertical="center"/>
      <protection hidden="1"/>
    </xf>
    <xf numFmtId="41" fontId="47" fillId="24" borderId="15" xfId="1741" applyNumberFormat="1" applyFont="1" applyFill="1" applyBorder="1" applyAlignment="1" applyProtection="1">
      <alignment horizontal="right" vertical="center"/>
      <protection hidden="1"/>
    </xf>
    <xf numFmtId="0" fontId="47" fillId="24" borderId="0" xfId="0" applyNumberFormat="1" applyFont="1" applyFill="1" applyBorder="1" applyAlignment="1" applyProtection="1">
      <alignment horizontal="center" vertical="center"/>
      <protection hidden="1"/>
    </xf>
    <xf numFmtId="0" fontId="52" fillId="24" borderId="0" xfId="0" applyNumberFormat="1" applyFont="1" applyFill="1" applyBorder="1" applyAlignment="1" applyProtection="1">
      <alignment horizontal="left"/>
      <protection hidden="1"/>
    </xf>
    <xf numFmtId="0" fontId="53" fillId="24" borderId="0" xfId="0" applyFont="1" applyFill="1" applyAlignment="1" applyProtection="1">
      <alignment horizontal="center" vertical="center"/>
      <protection hidden="1"/>
    </xf>
    <xf numFmtId="0" fontId="47" fillId="24" borderId="0" xfId="1738" applyNumberFormat="1" applyFont="1" applyFill="1" applyAlignment="1" applyProtection="1">
      <alignment horizontal="left" vertical="center"/>
      <protection hidden="1"/>
    </xf>
    <xf numFmtId="0" fontId="47" fillId="24" borderId="0" xfId="1738" applyNumberFormat="1" applyFont="1" applyFill="1" applyAlignment="1" applyProtection="1">
      <alignment horizontal="right" vertical="center"/>
      <protection hidden="1"/>
    </xf>
    <xf numFmtId="0" fontId="48" fillId="24" borderId="0" xfId="1738" applyFont="1" applyFill="1" applyBorder="1" applyAlignment="1" applyProtection="1">
      <alignment horizontal="center" vertical="center"/>
      <protection hidden="1"/>
    </xf>
    <xf numFmtId="0" fontId="49" fillId="24" borderId="0" xfId="1738" applyNumberFormat="1" applyFont="1" applyFill="1" applyAlignment="1" applyProtection="1">
      <alignment horizontal="center" vertical="center"/>
      <protection hidden="1"/>
    </xf>
    <xf numFmtId="0" fontId="49" fillId="24" borderId="0" xfId="1738" applyFont="1" applyFill="1" applyAlignment="1" applyProtection="1">
      <alignment horizontal="center" vertical="center"/>
      <protection hidden="1"/>
    </xf>
    <xf numFmtId="180" fontId="49" fillId="24" borderId="0" xfId="1738" applyNumberFormat="1" applyFont="1" applyFill="1" applyBorder="1" applyAlignment="1" applyProtection="1">
      <alignment horizontal="center" vertical="center"/>
      <protection hidden="1"/>
    </xf>
    <xf numFmtId="0" fontId="49" fillId="24" borderId="0" xfId="1738" applyFont="1" applyFill="1" applyBorder="1" applyAlignment="1" applyProtection="1">
      <alignment horizontal="center" vertical="center"/>
      <protection hidden="1"/>
    </xf>
    <xf numFmtId="0" fontId="47" fillId="24" borderId="0" xfId="1738" applyNumberFormat="1" applyFont="1" applyFill="1" applyBorder="1" applyAlignment="1" applyProtection="1">
      <alignment horizontal="left" vertical="center"/>
      <protection hidden="1"/>
    </xf>
    <xf numFmtId="3" fontId="47" fillId="24" borderId="0" xfId="1738" applyNumberFormat="1" applyFont="1" applyFill="1" applyBorder="1" applyAlignment="1" applyProtection="1">
      <alignment horizontal="left" vertical="center"/>
      <protection hidden="1"/>
    </xf>
    <xf numFmtId="180" fontId="47" fillId="24" borderId="0" xfId="1738" applyNumberFormat="1" applyFont="1" applyFill="1" applyBorder="1" applyAlignment="1" applyProtection="1">
      <alignment horizontal="left" vertical="center"/>
      <protection hidden="1"/>
    </xf>
    <xf numFmtId="0" fontId="47" fillId="24" borderId="0" xfId="1738" applyFont="1" applyFill="1" applyBorder="1" applyAlignment="1" applyProtection="1">
      <alignment horizontal="left" vertical="center"/>
      <protection hidden="1"/>
    </xf>
    <xf numFmtId="0" fontId="47" fillId="24" borderId="0" xfId="1738" applyFont="1" applyFill="1" applyBorder="1" applyAlignment="1" applyProtection="1">
      <alignment horizontal="right" vertical="center"/>
      <protection hidden="1"/>
    </xf>
    <xf numFmtId="180" fontId="47" fillId="24" borderId="16" xfId="1738" applyNumberFormat="1" applyFont="1" applyFill="1" applyBorder="1" applyAlignment="1" applyProtection="1">
      <alignment horizontal="center" vertical="center"/>
      <protection hidden="1"/>
    </xf>
    <xf numFmtId="180" fontId="47" fillId="24" borderId="17" xfId="1738" applyNumberFormat="1" applyFont="1" applyFill="1" applyBorder="1" applyAlignment="1" applyProtection="1">
      <alignment horizontal="center" vertical="center"/>
      <protection hidden="1"/>
    </xf>
    <xf numFmtId="3" fontId="47" fillId="24" borderId="18" xfId="1738" applyNumberFormat="1" applyFont="1" applyFill="1" applyBorder="1" applyAlignment="1" applyProtection="1">
      <alignment vertical="center"/>
      <protection hidden="1"/>
    </xf>
    <xf numFmtId="3" fontId="47" fillId="24" borderId="19" xfId="1738" applyNumberFormat="1" applyFont="1" applyFill="1" applyBorder="1" applyAlignment="1" applyProtection="1">
      <alignment vertical="center"/>
      <protection hidden="1"/>
    </xf>
    <xf numFmtId="0" fontId="47" fillId="24" borderId="0" xfId="1738" applyFont="1" applyFill="1" applyBorder="1" applyAlignment="1" applyProtection="1">
      <alignment horizontal="center" vertical="center"/>
      <protection hidden="1"/>
    </xf>
    <xf numFmtId="3" fontId="47" fillId="24" borderId="21" xfId="1738" applyNumberFormat="1" applyFont="1" applyFill="1" applyBorder="1" applyAlignment="1" applyProtection="1">
      <alignment horizontal="center" vertical="center" wrapText="1"/>
      <protection hidden="1"/>
    </xf>
    <xf numFmtId="180" fontId="47" fillId="24" borderId="20" xfId="1738" applyNumberFormat="1" applyFont="1" applyFill="1" applyBorder="1" applyAlignment="1" applyProtection="1">
      <alignment horizontal="center" vertical="center"/>
      <protection hidden="1"/>
    </xf>
    <xf numFmtId="180" fontId="47" fillId="24" borderId="22" xfId="1738" applyNumberFormat="1" applyFont="1" applyFill="1" applyBorder="1" applyAlignment="1" applyProtection="1">
      <alignment horizontal="center" vertical="center"/>
      <protection hidden="1"/>
    </xf>
    <xf numFmtId="0" fontId="47" fillId="24" borderId="14" xfId="1738" applyNumberFormat="1" applyFont="1" applyFill="1" applyBorder="1" applyAlignment="1" applyProtection="1">
      <alignment horizontal="center" vertical="center"/>
      <protection hidden="1"/>
    </xf>
    <xf numFmtId="183" fontId="47" fillId="24" borderId="0" xfId="1738" applyNumberFormat="1" applyFont="1" applyFill="1" applyAlignment="1" applyProtection="1">
      <alignment horizontal="right" vertical="center"/>
      <protection hidden="1"/>
    </xf>
    <xf numFmtId="176" fontId="47" fillId="24" borderId="0" xfId="272" applyFont="1" applyFill="1" applyAlignment="1" applyProtection="1">
      <alignment horizontal="right" vertical="center"/>
      <protection hidden="1"/>
    </xf>
    <xf numFmtId="0" fontId="47" fillId="24" borderId="15" xfId="1738" applyNumberFormat="1" applyFont="1" applyFill="1" applyBorder="1" applyAlignment="1" applyProtection="1">
      <alignment horizontal="center" vertical="center"/>
      <protection hidden="1"/>
    </xf>
    <xf numFmtId="178" fontId="47" fillId="24" borderId="0" xfId="272" applyNumberFormat="1" applyFont="1" applyFill="1" applyAlignment="1" applyProtection="1">
      <alignment horizontal="right" vertical="center"/>
      <protection hidden="1"/>
    </xf>
    <xf numFmtId="178" fontId="47" fillId="24" borderId="14" xfId="272" applyNumberFormat="1" applyFont="1" applyFill="1" applyBorder="1" applyAlignment="1" applyProtection="1">
      <alignment horizontal="right" vertical="center"/>
      <protection hidden="1"/>
    </xf>
    <xf numFmtId="0" fontId="51" fillId="24" borderId="0" xfId="1738" applyFont="1" applyFill="1" applyBorder="1" applyAlignment="1" applyProtection="1">
      <alignment horizontal="center" vertical="center"/>
      <protection hidden="1"/>
    </xf>
    <xf numFmtId="0" fontId="47" fillId="24" borderId="14" xfId="1738" quotePrefix="1" applyFont="1" applyFill="1" applyBorder="1" applyAlignment="1" applyProtection="1">
      <alignment horizontal="center" vertical="center" wrapText="1"/>
      <protection hidden="1"/>
    </xf>
    <xf numFmtId="176" fontId="47" fillId="24" borderId="0" xfId="1738" applyNumberFormat="1" applyFont="1" applyFill="1" applyAlignment="1" applyProtection="1">
      <alignment horizontal="right" vertical="center"/>
      <protection hidden="1"/>
    </xf>
    <xf numFmtId="178" fontId="47" fillId="24" borderId="0" xfId="1738" applyNumberFormat="1" applyFont="1" applyFill="1" applyAlignment="1" applyProtection="1">
      <alignment horizontal="right" vertical="center"/>
      <protection hidden="1"/>
    </xf>
    <xf numFmtId="0" fontId="47" fillId="24" borderId="0" xfId="1738" quotePrefix="1" applyFont="1" applyFill="1" applyBorder="1" applyAlignment="1" applyProtection="1">
      <alignment horizontal="center" vertical="center" wrapText="1"/>
      <protection hidden="1"/>
    </xf>
    <xf numFmtId="0" fontId="51" fillId="24" borderId="14" xfId="1738" quotePrefix="1" applyNumberFormat="1" applyFont="1" applyFill="1" applyBorder="1" applyAlignment="1" applyProtection="1">
      <alignment horizontal="center" vertical="center" wrapText="1"/>
      <protection hidden="1"/>
    </xf>
    <xf numFmtId="176" fontId="51" fillId="24" borderId="0" xfId="272" applyFont="1" applyFill="1" applyAlignment="1" applyProtection="1">
      <alignment horizontal="right" vertical="center"/>
      <protection hidden="1"/>
    </xf>
    <xf numFmtId="178" fontId="51" fillId="24" borderId="0" xfId="272" applyNumberFormat="1" applyFont="1" applyFill="1" applyAlignment="1" applyProtection="1">
      <alignment horizontal="right" vertical="center"/>
      <protection hidden="1"/>
    </xf>
    <xf numFmtId="176" fontId="51" fillId="24" borderId="0" xfId="272" applyNumberFormat="1" applyFont="1" applyFill="1" applyAlignment="1" applyProtection="1">
      <alignment horizontal="right" vertical="center"/>
      <protection hidden="1"/>
    </xf>
    <xf numFmtId="178" fontId="51" fillId="24" borderId="14" xfId="272" applyNumberFormat="1" applyFont="1" applyFill="1" applyBorder="1" applyAlignment="1" applyProtection="1">
      <alignment horizontal="right" vertical="center"/>
      <protection hidden="1"/>
    </xf>
    <xf numFmtId="176" fontId="51" fillId="24" borderId="14" xfId="272" applyFont="1" applyFill="1" applyBorder="1" applyAlignment="1" applyProtection="1">
      <alignment horizontal="right" vertical="center"/>
      <protection hidden="1"/>
    </xf>
    <xf numFmtId="0" fontId="47" fillId="24" borderId="0" xfId="1738" applyNumberFormat="1" applyFont="1" applyFill="1" applyBorder="1" applyAlignment="1" applyProtection="1">
      <alignment horizontal="center" vertical="center"/>
      <protection hidden="1"/>
    </xf>
    <xf numFmtId="0" fontId="47" fillId="24" borderId="23" xfId="1738" applyNumberFormat="1" applyFont="1" applyFill="1" applyBorder="1" applyAlignment="1" applyProtection="1">
      <alignment horizontal="center" vertical="center"/>
      <protection hidden="1"/>
    </xf>
    <xf numFmtId="0" fontId="47" fillId="24" borderId="24" xfId="1738" applyNumberFormat="1" applyFont="1" applyFill="1" applyBorder="1" applyAlignment="1" applyProtection="1">
      <alignment horizontal="center" vertical="center"/>
      <protection hidden="1"/>
    </xf>
    <xf numFmtId="0" fontId="52" fillId="24" borderId="0" xfId="1738" applyFont="1" applyFill="1" applyBorder="1" applyAlignment="1" applyProtection="1">
      <alignment horizontal="center"/>
      <protection hidden="1"/>
    </xf>
    <xf numFmtId="0" fontId="52" fillId="24" borderId="0" xfId="1738" applyNumberFormat="1" applyFont="1" applyFill="1" applyAlignment="1" applyProtection="1">
      <alignment horizontal="center" vertical="center"/>
      <protection hidden="1"/>
    </xf>
    <xf numFmtId="3" fontId="52" fillId="24" borderId="0" xfId="1738" applyNumberFormat="1" applyFont="1" applyFill="1" applyAlignment="1" applyProtection="1">
      <alignment horizontal="center" vertical="center"/>
      <protection hidden="1"/>
    </xf>
    <xf numFmtId="180" fontId="52" fillId="24" borderId="0" xfId="1738" applyNumberFormat="1" applyFont="1" applyFill="1" applyAlignment="1" applyProtection="1">
      <alignment horizontal="center" vertical="center"/>
      <protection hidden="1"/>
    </xf>
    <xf numFmtId="0" fontId="52" fillId="24" borderId="0" xfId="1738" applyFont="1" applyFill="1" applyAlignment="1" applyProtection="1">
      <alignment horizontal="center" vertical="center"/>
      <protection hidden="1"/>
    </xf>
    <xf numFmtId="0" fontId="52" fillId="24" borderId="0" xfId="1738" applyFont="1" applyFill="1" applyBorder="1" applyAlignment="1" applyProtection="1">
      <alignment horizontal="center" vertical="center"/>
      <protection hidden="1"/>
    </xf>
    <xf numFmtId="0" fontId="47" fillId="24" borderId="0" xfId="1738" applyNumberFormat="1" applyFont="1" applyFill="1" applyAlignment="1" applyProtection="1">
      <alignment horizontal="center" vertical="center"/>
      <protection hidden="1"/>
    </xf>
    <xf numFmtId="3" fontId="47" fillId="24" borderId="0" xfId="1738" applyNumberFormat="1" applyFont="1" applyFill="1" applyAlignment="1" applyProtection="1">
      <alignment horizontal="center" vertical="center"/>
      <protection hidden="1"/>
    </xf>
    <xf numFmtId="180" fontId="47" fillId="24" borderId="0" xfId="1738" applyNumberFormat="1" applyFont="1" applyFill="1" applyAlignment="1" applyProtection="1">
      <alignment horizontal="center" vertical="center"/>
      <protection hidden="1"/>
    </xf>
    <xf numFmtId="0" fontId="47" fillId="24" borderId="0" xfId="1738" applyFont="1" applyFill="1" applyAlignment="1" applyProtection="1">
      <alignment horizontal="center" vertical="center"/>
      <protection hidden="1"/>
    </xf>
    <xf numFmtId="0" fontId="53" fillId="24" borderId="0" xfId="1738" applyNumberFormat="1" applyFont="1" applyFill="1" applyAlignment="1" applyProtection="1">
      <alignment horizontal="center" vertical="center"/>
      <protection hidden="1"/>
    </xf>
    <xf numFmtId="0" fontId="53" fillId="24" borderId="0" xfId="1738" applyFont="1" applyFill="1" applyAlignment="1" applyProtection="1">
      <alignment horizontal="center" vertical="center"/>
      <protection hidden="1"/>
    </xf>
    <xf numFmtId="0" fontId="47" fillId="24" borderId="0" xfId="0" applyNumberFormat="1" applyFont="1" applyFill="1" applyAlignment="1" applyProtection="1">
      <alignment horizontal="left" vertical="center"/>
      <protection hidden="1"/>
    </xf>
    <xf numFmtId="0" fontId="47" fillId="24" borderId="0" xfId="0" applyNumberFormat="1" applyFont="1" applyFill="1" applyAlignment="1" applyProtection="1">
      <alignment horizontal="right" vertical="center"/>
      <protection hidden="1"/>
    </xf>
    <xf numFmtId="0" fontId="49" fillId="24" borderId="0" xfId="0" applyNumberFormat="1" applyFont="1" applyFill="1" applyBorder="1" applyAlignment="1" applyProtection="1">
      <alignment horizontal="center" vertical="center"/>
      <protection hidden="1"/>
    </xf>
    <xf numFmtId="3" fontId="49" fillId="24" borderId="0" xfId="0" applyNumberFormat="1" applyFont="1" applyFill="1" applyAlignment="1" applyProtection="1">
      <alignment horizontal="center" vertical="center" wrapText="1"/>
      <protection hidden="1"/>
    </xf>
    <xf numFmtId="49" fontId="49" fillId="24" borderId="0" xfId="0" applyNumberFormat="1" applyFont="1" applyFill="1" applyBorder="1" applyAlignment="1" applyProtection="1">
      <alignment horizontal="center" vertical="center"/>
      <protection hidden="1"/>
    </xf>
    <xf numFmtId="0" fontId="47" fillId="24" borderId="0" xfId="0" applyNumberFormat="1" applyFont="1" applyFill="1" applyBorder="1" applyAlignment="1" applyProtection="1">
      <alignment horizontal="right" vertical="center"/>
      <protection hidden="1"/>
    </xf>
    <xf numFmtId="0" fontId="47" fillId="24" borderId="14" xfId="0" applyNumberFormat="1" applyFont="1" applyFill="1" applyBorder="1" applyAlignment="1" applyProtection="1">
      <alignment horizontal="center" vertical="center"/>
      <protection hidden="1"/>
    </xf>
    <xf numFmtId="181" fontId="47" fillId="24" borderId="0" xfId="0" applyNumberFormat="1" applyFont="1" applyFill="1" applyAlignment="1" applyProtection="1">
      <alignment horizontal="right" vertical="center"/>
      <protection hidden="1"/>
    </xf>
    <xf numFmtId="41" fontId="47" fillId="24" borderId="0" xfId="0" applyNumberFormat="1" applyFont="1" applyFill="1" applyAlignment="1" applyProtection="1">
      <alignment horizontal="right" vertical="center"/>
      <protection hidden="1"/>
    </xf>
    <xf numFmtId="0" fontId="47" fillId="24" borderId="15" xfId="0" applyNumberFormat="1" applyFont="1" applyFill="1" applyBorder="1" applyAlignment="1" applyProtection="1">
      <alignment horizontal="center" vertical="center"/>
      <protection hidden="1"/>
    </xf>
    <xf numFmtId="49" fontId="47" fillId="24" borderId="14" xfId="0" applyNumberFormat="1" applyFont="1" applyFill="1" applyBorder="1" applyAlignment="1" applyProtection="1">
      <alignment horizontal="center" vertical="center"/>
      <protection hidden="1"/>
    </xf>
    <xf numFmtId="181" fontId="47" fillId="24" borderId="0" xfId="0" applyNumberFormat="1" applyFont="1" applyFill="1" applyBorder="1" applyAlignment="1" applyProtection="1">
      <alignment horizontal="right" vertical="center"/>
      <protection hidden="1"/>
    </xf>
    <xf numFmtId="0" fontId="51" fillId="24" borderId="0" xfId="0" applyNumberFormat="1" applyFont="1" applyFill="1" applyBorder="1" applyAlignment="1" applyProtection="1">
      <alignment horizontal="center" vertical="center"/>
      <protection hidden="1"/>
    </xf>
    <xf numFmtId="0" fontId="47" fillId="24" borderId="14" xfId="0" quotePrefix="1" applyFont="1" applyFill="1" applyBorder="1" applyAlignment="1" applyProtection="1">
      <alignment horizontal="center" vertical="center"/>
      <protection hidden="1"/>
    </xf>
    <xf numFmtId="176" fontId="47" fillId="24" borderId="0" xfId="0" applyNumberFormat="1" applyFont="1" applyFill="1" applyAlignment="1" applyProtection="1">
      <alignment horizontal="right" vertical="center"/>
      <protection hidden="1"/>
    </xf>
    <xf numFmtId="0" fontId="47" fillId="24" borderId="15" xfId="0" applyFont="1" applyFill="1" applyBorder="1" applyAlignment="1" applyProtection="1">
      <alignment horizontal="center" vertical="center"/>
      <protection hidden="1"/>
    </xf>
    <xf numFmtId="0" fontId="51" fillId="24" borderId="14" xfId="0" quotePrefix="1" applyNumberFormat="1" applyFont="1" applyFill="1" applyBorder="1" applyAlignment="1" applyProtection="1">
      <alignment horizontal="center" vertical="center"/>
      <protection hidden="1"/>
    </xf>
    <xf numFmtId="176" fontId="51" fillId="24" borderId="0" xfId="250" applyFont="1" applyFill="1" applyAlignment="1" applyProtection="1">
      <alignment horizontal="right" vertical="center"/>
      <protection hidden="1"/>
    </xf>
    <xf numFmtId="0" fontId="52" fillId="24" borderId="0" xfId="0" applyFont="1" applyFill="1" applyBorder="1" applyAlignment="1" applyProtection="1">
      <alignment horizontal="left"/>
      <protection hidden="1"/>
    </xf>
    <xf numFmtId="0" fontId="47" fillId="24" borderId="0" xfId="0" applyNumberFormat="1" applyFont="1" applyFill="1" applyAlignment="1" applyProtection="1">
      <alignment horizontal="center" vertical="center"/>
      <protection hidden="1"/>
    </xf>
    <xf numFmtId="49" fontId="47" fillId="24" borderId="0" xfId="0" applyNumberFormat="1" applyFont="1" applyFill="1" applyAlignment="1" applyProtection="1">
      <alignment horizontal="center" vertical="center"/>
      <protection hidden="1"/>
    </xf>
    <xf numFmtId="0" fontId="53" fillId="24" borderId="0" xfId="0" applyNumberFormat="1" applyFont="1" applyFill="1" applyAlignment="1" applyProtection="1">
      <alignment horizontal="center" vertical="center"/>
      <protection hidden="1"/>
    </xf>
    <xf numFmtId="3" fontId="53" fillId="24" borderId="0" xfId="0" applyNumberFormat="1" applyFont="1" applyFill="1" applyAlignment="1" applyProtection="1">
      <alignment horizontal="center" vertical="center"/>
      <protection hidden="1"/>
    </xf>
    <xf numFmtId="49" fontId="53" fillId="24" borderId="0" xfId="0" applyNumberFormat="1" applyFont="1" applyFill="1" applyAlignment="1" applyProtection="1">
      <alignment horizontal="center" vertical="center"/>
      <protection hidden="1"/>
    </xf>
    <xf numFmtId="0" fontId="47" fillId="24" borderId="14" xfId="0" applyFont="1" applyFill="1" applyBorder="1" applyAlignment="1" applyProtection="1">
      <alignment horizontal="center" vertical="center"/>
      <protection hidden="1"/>
    </xf>
    <xf numFmtId="16" fontId="47" fillId="24" borderId="14" xfId="0" applyNumberFormat="1" applyFont="1" applyFill="1" applyBorder="1" applyAlignment="1" applyProtection="1">
      <alignment horizontal="center" vertical="center"/>
      <protection hidden="1"/>
    </xf>
    <xf numFmtId="0" fontId="47" fillId="24" borderId="23" xfId="0" applyFont="1" applyFill="1" applyBorder="1" applyAlignment="1" applyProtection="1">
      <alignment horizontal="center" vertical="center"/>
      <protection hidden="1"/>
    </xf>
    <xf numFmtId="0" fontId="52" fillId="24" borderId="0" xfId="0" applyFont="1" applyFill="1" applyBorder="1" applyAlignment="1" applyProtection="1">
      <alignment horizontal="center" vertical="center"/>
      <protection hidden="1"/>
    </xf>
    <xf numFmtId="176" fontId="47" fillId="24" borderId="0" xfId="328" applyFont="1" applyFill="1" applyBorder="1" applyAlignment="1" applyProtection="1">
      <alignment horizontal="center" vertical="center"/>
      <protection hidden="1"/>
    </xf>
    <xf numFmtId="0" fontId="51" fillId="24" borderId="0" xfId="0" applyNumberFormat="1" applyFont="1" applyFill="1" applyAlignment="1" applyProtection="1">
      <alignment horizontal="left" vertical="center"/>
      <protection hidden="1"/>
    </xf>
    <xf numFmtId="0" fontId="47" fillId="24" borderId="0" xfId="0" applyFont="1" applyFill="1" applyBorder="1" applyAlignment="1" applyProtection="1">
      <alignment horizontal="right" vertical="center"/>
      <protection hidden="1"/>
    </xf>
    <xf numFmtId="0" fontId="52" fillId="24" borderId="0" xfId="0" applyNumberFormat="1" applyFont="1" applyFill="1" applyBorder="1" applyAlignment="1" applyProtection="1">
      <alignment horizontal="center"/>
      <protection hidden="1"/>
    </xf>
    <xf numFmtId="41" fontId="51" fillId="24" borderId="0" xfId="0" applyNumberFormat="1" applyFont="1" applyFill="1" applyAlignment="1" applyProtection="1">
      <alignment horizontal="right" vertical="center"/>
      <protection hidden="1"/>
    </xf>
    <xf numFmtId="179" fontId="47" fillId="24" borderId="0" xfId="0" applyNumberFormat="1" applyFont="1" applyFill="1" applyBorder="1" applyAlignment="1" applyProtection="1">
      <alignment horizontal="center" vertical="center"/>
      <protection hidden="1"/>
    </xf>
    <xf numFmtId="0" fontId="47" fillId="24" borderId="14" xfId="0" applyNumberFormat="1" applyFont="1" applyFill="1" applyBorder="1" applyAlignment="1" applyProtection="1">
      <alignment horizontal="left" vertical="center"/>
      <protection hidden="1"/>
    </xf>
    <xf numFmtId="179" fontId="47" fillId="24" borderId="25" xfId="0" applyNumberFormat="1" applyFont="1" applyFill="1" applyBorder="1" applyAlignment="1" applyProtection="1">
      <alignment horizontal="center" vertical="center"/>
      <protection hidden="1"/>
    </xf>
    <xf numFmtId="0" fontId="47" fillId="24" borderId="23" xfId="0" applyNumberFormat="1" applyFont="1" applyFill="1" applyBorder="1" applyAlignment="1" applyProtection="1">
      <alignment horizontal="left" vertical="center"/>
      <protection hidden="1"/>
    </xf>
    <xf numFmtId="0" fontId="52" fillId="24" borderId="0" xfId="0" applyFont="1" applyFill="1" applyAlignment="1" applyProtection="1">
      <alignment horizontal="left" vertical="center"/>
      <protection hidden="1"/>
    </xf>
    <xf numFmtId="0" fontId="52" fillId="24" borderId="0" xfId="0" applyFont="1" applyFill="1" applyBorder="1" applyAlignment="1" applyProtection="1">
      <alignment horizontal="left" vertical="center"/>
      <protection hidden="1"/>
    </xf>
    <xf numFmtId="3" fontId="52" fillId="24" borderId="0" xfId="0" applyNumberFormat="1" applyFont="1" applyFill="1" applyAlignment="1" applyProtection="1">
      <alignment horizontal="left" vertical="center"/>
      <protection hidden="1"/>
    </xf>
    <xf numFmtId="182" fontId="47" fillId="24" borderId="0" xfId="0" applyNumberFormat="1" applyFont="1" applyFill="1" applyAlignment="1" applyProtection="1">
      <alignment horizontal="center" vertical="center"/>
      <protection hidden="1"/>
    </xf>
    <xf numFmtId="0" fontId="57" fillId="0" borderId="0" xfId="0" applyFont="1" applyProtection="1">
      <protection hidden="1"/>
    </xf>
    <xf numFmtId="0" fontId="24" fillId="24" borderId="0" xfId="0" applyNumberFormat="1" applyFont="1" applyFill="1" applyAlignment="1" applyProtection="1">
      <protection hidden="1"/>
    </xf>
    <xf numFmtId="179" fontId="0" fillId="24" borderId="0" xfId="0" applyNumberFormat="1" applyFill="1" applyAlignment="1" applyProtection="1">
      <alignment horizontal="center" vertical="center"/>
      <protection hidden="1"/>
    </xf>
    <xf numFmtId="1" fontId="52" fillId="24" borderId="14" xfId="0" quotePrefix="1" applyNumberFormat="1" applyFont="1" applyFill="1" applyBorder="1" applyAlignment="1" applyProtection="1">
      <alignment horizontal="center" vertical="center"/>
      <protection hidden="1"/>
    </xf>
    <xf numFmtId="41" fontId="59" fillId="24" borderId="0" xfId="0" applyNumberFormat="1" applyFont="1" applyFill="1" applyBorder="1" applyAlignment="1" applyProtection="1">
      <alignment horizontal="right" vertical="center"/>
      <protection hidden="1"/>
    </xf>
    <xf numFmtId="1" fontId="55" fillId="24" borderId="14" xfId="0" quotePrefix="1" applyNumberFormat="1" applyFont="1" applyFill="1" applyBorder="1" applyAlignment="1" applyProtection="1">
      <alignment horizontal="center" vertical="center"/>
      <protection hidden="1"/>
    </xf>
    <xf numFmtId="41" fontId="60" fillId="24" borderId="0" xfId="0" applyNumberFormat="1" applyFont="1" applyFill="1" applyBorder="1" applyAlignment="1" applyProtection="1">
      <alignment horizontal="right" vertical="center"/>
      <protection hidden="1"/>
    </xf>
    <xf numFmtId="41" fontId="52" fillId="24" borderId="0" xfId="0" applyNumberFormat="1" applyFont="1" applyFill="1" applyAlignment="1" applyProtection="1">
      <alignment horizontal="right" vertical="center" shrinkToFit="1"/>
      <protection hidden="1"/>
    </xf>
    <xf numFmtId="179" fontId="52" fillId="24" borderId="14" xfId="0" applyNumberFormat="1" applyFont="1" applyFill="1" applyBorder="1" applyAlignment="1" applyProtection="1">
      <alignment horizontal="left" vertical="center"/>
      <protection hidden="1"/>
    </xf>
    <xf numFmtId="179" fontId="52" fillId="24" borderId="23" xfId="0" applyNumberFormat="1" applyFont="1" applyFill="1" applyBorder="1" applyAlignment="1" applyProtection="1">
      <alignment horizontal="left" vertical="center"/>
      <protection hidden="1"/>
    </xf>
    <xf numFmtId="179" fontId="47" fillId="24" borderId="0" xfId="0" applyNumberFormat="1" applyFont="1" applyFill="1" applyAlignment="1" applyProtection="1">
      <alignment horizontal="center" vertical="center"/>
      <protection hidden="1"/>
    </xf>
    <xf numFmtId="0" fontId="47" fillId="0" borderId="0" xfId="1742" applyFont="1" applyBorder="1" applyAlignment="1" applyProtection="1">
      <alignment horizontal="center" vertical="center"/>
      <protection hidden="1"/>
    </xf>
    <xf numFmtId="0" fontId="47" fillId="0" borderId="0" xfId="1742" applyFont="1" applyAlignment="1" applyProtection="1">
      <alignment horizontal="center" vertical="center"/>
      <protection hidden="1"/>
    </xf>
    <xf numFmtId="0" fontId="47" fillId="0" borderId="0" xfId="1742" applyNumberFormat="1" applyFont="1" applyBorder="1" applyAlignment="1" applyProtection="1">
      <alignment horizontal="center" vertical="center"/>
      <protection hidden="1"/>
    </xf>
    <xf numFmtId="0" fontId="47" fillId="0" borderId="0" xfId="1742" applyFont="1" applyBorder="1" applyAlignment="1" applyProtection="1">
      <alignment horizontal="center" vertical="center" shrinkToFit="1"/>
      <protection hidden="1"/>
    </xf>
    <xf numFmtId="0" fontId="47" fillId="24" borderId="0" xfId="0" applyFont="1" applyFill="1" applyBorder="1" applyAlignment="1" applyProtection="1">
      <alignment horizontal="center"/>
      <protection hidden="1"/>
    </xf>
    <xf numFmtId="0" fontId="52" fillId="24" borderId="0" xfId="0" applyFont="1" applyFill="1" applyAlignment="1" applyProtection="1">
      <alignment horizontal="left"/>
      <protection locked="0"/>
    </xf>
    <xf numFmtId="0" fontId="52" fillId="24" borderId="0" xfId="0" applyFont="1" applyFill="1" applyBorder="1" applyAlignment="1" applyProtection="1">
      <alignment horizontal="left"/>
      <protection locked="0"/>
    </xf>
    <xf numFmtId="0" fontId="52" fillId="24" borderId="0" xfId="0" applyNumberFormat="1" applyFont="1" applyFill="1" applyBorder="1" applyAlignment="1" applyProtection="1">
      <alignment horizontal="center"/>
      <protection locked="0"/>
    </xf>
    <xf numFmtId="0" fontId="52" fillId="24" borderId="14" xfId="0" applyFont="1" applyFill="1" applyBorder="1" applyAlignment="1" applyProtection="1">
      <alignment horizontal="center" vertical="center"/>
      <protection hidden="1"/>
    </xf>
    <xf numFmtId="0" fontId="47" fillId="24" borderId="25" xfId="0" applyFont="1" applyFill="1" applyBorder="1" applyAlignment="1" applyProtection="1">
      <alignment horizontal="left" vertical="center"/>
      <protection hidden="1"/>
    </xf>
    <xf numFmtId="41" fontId="47" fillId="24" borderId="0" xfId="0" applyNumberFormat="1" applyFont="1" applyFill="1" applyBorder="1" applyAlignment="1" applyProtection="1">
      <alignment horizontal="right" vertical="center"/>
      <protection hidden="1"/>
    </xf>
    <xf numFmtId="179" fontId="47" fillId="24" borderId="14" xfId="0" applyNumberFormat="1" applyFont="1" applyFill="1" applyBorder="1" applyAlignment="1" applyProtection="1">
      <alignment horizontal="center" vertical="center"/>
      <protection hidden="1"/>
    </xf>
    <xf numFmtId="41" fontId="47" fillId="24" borderId="14" xfId="0" applyNumberFormat="1" applyFont="1" applyFill="1" applyBorder="1" applyAlignment="1" applyProtection="1">
      <alignment horizontal="left" vertical="center"/>
      <protection hidden="1"/>
    </xf>
    <xf numFmtId="41" fontId="47" fillId="24" borderId="23" xfId="0" applyNumberFormat="1" applyFont="1" applyFill="1" applyBorder="1" applyAlignment="1" applyProtection="1">
      <alignment horizontal="left" vertical="center"/>
      <protection hidden="1"/>
    </xf>
    <xf numFmtId="41" fontId="47" fillId="24" borderId="14" xfId="327" quotePrefix="1" applyNumberFormat="1" applyFont="1" applyFill="1" applyBorder="1" applyAlignment="1" applyProtection="1">
      <alignment horizontal="center" vertical="center"/>
      <protection hidden="1"/>
    </xf>
    <xf numFmtId="179" fontId="52" fillId="24" borderId="26" xfId="0" applyNumberFormat="1" applyFont="1" applyFill="1" applyBorder="1" applyAlignment="1" applyProtection="1">
      <alignment horizontal="center" vertical="center"/>
      <protection hidden="1"/>
    </xf>
    <xf numFmtId="179" fontId="52" fillId="24" borderId="27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28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29" xfId="0" applyNumberFormat="1" applyFont="1" applyFill="1" applyBorder="1" applyAlignment="1" applyProtection="1">
      <alignment horizontal="center" vertical="center"/>
      <protection hidden="1"/>
    </xf>
    <xf numFmtId="41" fontId="52" fillId="24" borderId="0" xfId="0" applyNumberFormat="1" applyFont="1" applyFill="1" applyBorder="1" applyAlignment="1" applyProtection="1">
      <alignment horizontal="right" vertical="center" shrinkToFit="1"/>
      <protection hidden="1"/>
    </xf>
    <xf numFmtId="43" fontId="52" fillId="24" borderId="0" xfId="0" applyNumberFormat="1" applyFont="1" applyFill="1" applyBorder="1" applyAlignment="1" applyProtection="1">
      <alignment horizontal="right" vertical="center" shrinkToFit="1"/>
      <protection hidden="1"/>
    </xf>
    <xf numFmtId="185" fontId="59" fillId="24" borderId="0" xfId="0" applyNumberFormat="1" applyFont="1" applyFill="1" applyBorder="1" applyAlignment="1" applyProtection="1">
      <alignment horizontal="right" vertical="center"/>
      <protection hidden="1"/>
    </xf>
    <xf numFmtId="0" fontId="24" fillId="24" borderId="0" xfId="0" applyFont="1" applyFill="1" applyBorder="1" applyAlignment="1" applyProtection="1">
      <alignment horizontal="center" vertical="center" shrinkToFit="1"/>
      <protection hidden="1"/>
    </xf>
    <xf numFmtId="41" fontId="59" fillId="24" borderId="0" xfId="0" applyNumberFormat="1" applyFont="1" applyFill="1" applyBorder="1" applyAlignment="1" applyProtection="1">
      <alignment horizontal="right" vertical="center" shrinkToFit="1"/>
      <protection hidden="1"/>
    </xf>
    <xf numFmtId="41" fontId="55" fillId="24" borderId="0" xfId="0" applyNumberFormat="1" applyFont="1" applyFill="1" applyBorder="1" applyAlignment="1" applyProtection="1">
      <alignment horizontal="right" vertical="center" shrinkToFit="1"/>
      <protection hidden="1"/>
    </xf>
    <xf numFmtId="43" fontId="55" fillId="0" borderId="0" xfId="0" applyNumberFormat="1" applyFont="1" applyFill="1" applyBorder="1" applyAlignment="1" applyProtection="1">
      <alignment horizontal="right" vertical="center" shrinkToFit="1"/>
      <protection hidden="1"/>
    </xf>
    <xf numFmtId="43" fontId="60" fillId="24" borderId="0" xfId="0" applyNumberFormat="1" applyFont="1" applyFill="1" applyBorder="1" applyAlignment="1" applyProtection="1">
      <alignment horizontal="right" vertical="center"/>
      <protection hidden="1"/>
    </xf>
    <xf numFmtId="43" fontId="60" fillId="24" borderId="0" xfId="0" applyNumberFormat="1" applyFont="1" applyFill="1" applyBorder="1" applyAlignment="1" applyProtection="1">
      <alignment horizontal="right" vertical="center" shrinkToFit="1"/>
      <protection hidden="1"/>
    </xf>
    <xf numFmtId="0" fontId="52" fillId="24" borderId="0" xfId="0" applyFont="1" applyFill="1" applyBorder="1" applyAlignment="1" applyProtection="1">
      <alignment horizontal="center" vertical="center" shrinkToFit="1"/>
      <protection hidden="1"/>
    </xf>
    <xf numFmtId="0" fontId="62" fillId="24" borderId="0" xfId="0" applyFont="1" applyFill="1" applyBorder="1" applyAlignment="1" applyProtection="1">
      <alignment horizontal="center" vertical="center" shrinkToFit="1"/>
      <protection locked="0"/>
    </xf>
    <xf numFmtId="0" fontId="62" fillId="24" borderId="14" xfId="0" applyFont="1" applyFill="1" applyBorder="1" applyAlignment="1" applyProtection="1">
      <alignment vertical="center"/>
      <protection hidden="1"/>
    </xf>
    <xf numFmtId="0" fontId="62" fillId="24" borderId="25" xfId="0" applyFont="1" applyFill="1" applyBorder="1" applyAlignment="1" applyProtection="1">
      <alignment horizontal="center" vertical="center" shrinkToFit="1"/>
      <protection locked="0"/>
    </xf>
    <xf numFmtId="41" fontId="62" fillId="24" borderId="25" xfId="0" applyNumberFormat="1" applyFont="1" applyFill="1" applyBorder="1" applyAlignment="1" applyProtection="1">
      <alignment horizontal="right" vertical="center" shrinkToFit="1"/>
      <protection hidden="1"/>
    </xf>
    <xf numFmtId="0" fontId="62" fillId="24" borderId="23" xfId="0" applyFont="1" applyFill="1" applyBorder="1" applyAlignment="1" applyProtection="1">
      <alignment vertical="center"/>
      <protection hidden="1"/>
    </xf>
    <xf numFmtId="41" fontId="63" fillId="24" borderId="25" xfId="0" applyNumberFormat="1" applyFont="1" applyFill="1" applyBorder="1" applyAlignment="1" applyProtection="1">
      <alignment horizontal="right" vertical="center"/>
      <protection hidden="1"/>
    </xf>
    <xf numFmtId="197" fontId="63" fillId="24" borderId="25" xfId="0" quotePrefix="1" applyNumberFormat="1" applyFont="1" applyFill="1" applyBorder="1" applyAlignment="1" applyProtection="1">
      <alignment horizontal="right" vertical="center"/>
      <protection hidden="1"/>
    </xf>
    <xf numFmtId="0" fontId="52" fillId="24" borderId="0" xfId="0" applyFont="1" applyFill="1" applyBorder="1" applyAlignment="1" applyProtection="1">
      <alignment horizontal="left" wrapText="1"/>
      <protection locked="0"/>
    </xf>
    <xf numFmtId="0" fontId="52" fillId="24" borderId="0" xfId="0" applyFont="1" applyFill="1" applyBorder="1" applyAlignment="1" applyProtection="1">
      <alignment horizontal="right"/>
      <protection locked="0"/>
    </xf>
    <xf numFmtId="0" fontId="52" fillId="24" borderId="0" xfId="0" applyFont="1" applyFill="1" applyAlignment="1" applyProtection="1">
      <alignment horizontal="center"/>
      <protection locked="0"/>
    </xf>
    <xf numFmtId="179" fontId="52" fillId="24" borderId="0" xfId="0" applyNumberFormat="1" applyFont="1" applyFill="1" applyAlignment="1" applyProtection="1">
      <alignment horizontal="center"/>
      <protection locked="0"/>
    </xf>
    <xf numFmtId="41" fontId="52" fillId="24" borderId="0" xfId="0" applyNumberFormat="1" applyFont="1" applyFill="1" applyBorder="1" applyAlignment="1" applyProtection="1">
      <alignment horizontal="center" vertical="center" wrapText="1"/>
      <protection locked="0"/>
    </xf>
    <xf numFmtId="185" fontId="52" fillId="24" borderId="0" xfId="0" applyNumberFormat="1" applyFont="1" applyFill="1" applyBorder="1" applyAlignment="1" applyProtection="1">
      <alignment horizontal="center" vertical="center" wrapText="1"/>
      <protection locked="0"/>
    </xf>
    <xf numFmtId="185" fontId="52" fillId="24" borderId="0" xfId="0" applyNumberFormat="1" applyFont="1" applyFill="1" applyBorder="1" applyAlignment="1" applyProtection="1">
      <alignment vertical="center"/>
      <protection locked="0"/>
    </xf>
    <xf numFmtId="182" fontId="47" fillId="24" borderId="0" xfId="0" applyNumberFormat="1" applyFont="1" applyFill="1" applyBorder="1" applyAlignment="1" applyProtection="1">
      <alignment horizontal="left" vertical="center"/>
      <protection hidden="1"/>
    </xf>
    <xf numFmtId="0" fontId="47" fillId="24" borderId="16" xfId="0" applyFont="1" applyFill="1" applyBorder="1" applyAlignment="1" applyProtection="1">
      <alignment horizontal="center" vertical="center"/>
      <protection hidden="1"/>
    </xf>
    <xf numFmtId="179" fontId="47" fillId="24" borderId="0" xfId="0" applyNumberFormat="1" applyFont="1" applyFill="1" applyAlignment="1" applyProtection="1">
      <alignment horizontal="right" vertical="center"/>
      <protection hidden="1"/>
    </xf>
    <xf numFmtId="180" fontId="47" fillId="24" borderId="0" xfId="0" applyNumberFormat="1" applyFont="1" applyFill="1" applyAlignment="1" applyProtection="1">
      <alignment horizontal="right" vertical="center"/>
      <protection hidden="1"/>
    </xf>
    <xf numFmtId="0" fontId="47" fillId="24" borderId="14" xfId="0" applyFont="1" applyFill="1" applyBorder="1" applyAlignment="1" applyProtection="1">
      <alignment horizontal="left" vertical="center"/>
      <protection hidden="1"/>
    </xf>
    <xf numFmtId="0" fontId="47" fillId="24" borderId="23" xfId="0" applyFont="1" applyFill="1" applyBorder="1" applyAlignment="1" applyProtection="1">
      <alignment horizontal="left" vertical="center"/>
      <protection hidden="1"/>
    </xf>
    <xf numFmtId="1" fontId="52" fillId="24" borderId="30" xfId="0" quotePrefix="1" applyNumberFormat="1" applyFont="1" applyFill="1" applyBorder="1" applyAlignment="1" applyProtection="1">
      <alignment horizontal="center" vertical="center"/>
      <protection hidden="1"/>
    </xf>
    <xf numFmtId="185" fontId="59" fillId="24" borderId="31" xfId="0" applyNumberFormat="1" applyFont="1" applyFill="1" applyBorder="1" applyAlignment="1" applyProtection="1">
      <alignment horizontal="right" vertical="center"/>
      <protection hidden="1"/>
    </xf>
    <xf numFmtId="1" fontId="55" fillId="24" borderId="30" xfId="0" quotePrefix="1" applyNumberFormat="1" applyFont="1" applyFill="1" applyBorder="1" applyAlignment="1" applyProtection="1">
      <alignment horizontal="center" vertical="center"/>
      <protection hidden="1"/>
    </xf>
    <xf numFmtId="198" fontId="61" fillId="24" borderId="31" xfId="0" applyNumberFormat="1" applyFont="1" applyFill="1" applyBorder="1" applyAlignment="1" applyProtection="1">
      <alignment horizontal="right" vertical="center"/>
      <protection hidden="1"/>
    </xf>
    <xf numFmtId="0" fontId="52" fillId="24" borderId="30" xfId="0" applyFont="1" applyFill="1" applyBorder="1" applyAlignment="1" applyProtection="1">
      <alignment horizontal="center" vertical="center"/>
      <protection hidden="1"/>
    </xf>
    <xf numFmtId="179" fontId="52" fillId="24" borderId="30" xfId="0" applyNumberFormat="1" applyFont="1" applyFill="1" applyBorder="1" applyAlignment="1" applyProtection="1">
      <alignment horizontal="left" vertical="center"/>
      <protection hidden="1"/>
    </xf>
    <xf numFmtId="41" fontId="62" fillId="24" borderId="0" xfId="0" applyNumberFormat="1" applyFont="1" applyFill="1" applyBorder="1" applyAlignment="1" applyProtection="1">
      <alignment horizontal="right" vertical="center" shrinkToFit="1"/>
      <protection hidden="1"/>
    </xf>
    <xf numFmtId="41" fontId="63" fillId="24" borderId="0" xfId="0" applyNumberFormat="1" applyFont="1" applyFill="1" applyBorder="1" applyAlignment="1" applyProtection="1">
      <alignment horizontal="right" vertical="center"/>
      <protection hidden="1"/>
    </xf>
    <xf numFmtId="197" fontId="63" fillId="24" borderId="0" xfId="0" quotePrefix="1" applyNumberFormat="1" applyFont="1" applyFill="1" applyBorder="1" applyAlignment="1" applyProtection="1">
      <alignment horizontal="right" vertical="center"/>
      <protection hidden="1"/>
    </xf>
    <xf numFmtId="198" fontId="63" fillId="24" borderId="31" xfId="0" quotePrefix="1" applyNumberFormat="1" applyFont="1" applyFill="1" applyBorder="1" applyAlignment="1" applyProtection="1">
      <alignment horizontal="right" vertical="center"/>
      <protection hidden="1"/>
    </xf>
    <xf numFmtId="179" fontId="52" fillId="24" borderId="32" xfId="0" applyNumberFormat="1" applyFont="1" applyFill="1" applyBorder="1" applyAlignment="1" applyProtection="1">
      <alignment horizontal="left" vertical="center"/>
      <protection hidden="1"/>
    </xf>
    <xf numFmtId="41" fontId="52" fillId="24" borderId="25" xfId="0" applyNumberFormat="1" applyFont="1" applyFill="1" applyBorder="1" applyAlignment="1" applyProtection="1">
      <alignment horizontal="center" vertical="center" wrapText="1"/>
      <protection locked="0"/>
    </xf>
    <xf numFmtId="185" fontId="52" fillId="24" borderId="25" xfId="0" applyNumberFormat="1" applyFont="1" applyFill="1" applyBorder="1" applyAlignment="1" applyProtection="1">
      <alignment horizontal="center" vertical="center" wrapText="1"/>
      <protection locked="0"/>
    </xf>
    <xf numFmtId="198" fontId="63" fillId="24" borderId="33" xfId="0" quotePrefix="1" applyNumberFormat="1" applyFont="1" applyFill="1" applyBorder="1" applyAlignment="1" applyProtection="1">
      <alignment horizontal="right" vertical="center"/>
      <protection hidden="1"/>
    </xf>
    <xf numFmtId="0" fontId="47" fillId="24" borderId="0" xfId="1742" applyFont="1" applyFill="1" applyAlignment="1" applyProtection="1">
      <alignment horizontal="center" vertical="center"/>
      <protection hidden="1"/>
    </xf>
    <xf numFmtId="0" fontId="47" fillId="24" borderId="0" xfId="1742" applyFont="1" applyFill="1" applyBorder="1" applyAlignment="1" applyProtection="1">
      <alignment horizontal="center" vertical="center"/>
      <protection hidden="1"/>
    </xf>
    <xf numFmtId="0" fontId="47" fillId="24" borderId="0" xfId="1742" applyFont="1" applyFill="1" applyAlignment="1" applyProtection="1">
      <alignment horizontal="right" vertical="center"/>
      <protection hidden="1"/>
    </xf>
    <xf numFmtId="0" fontId="47" fillId="24" borderId="0" xfId="1742" applyNumberFormat="1" applyFont="1" applyFill="1" applyAlignment="1" applyProtection="1">
      <alignment horizontal="center" vertical="center"/>
      <protection hidden="1"/>
    </xf>
    <xf numFmtId="0" fontId="47" fillId="24" borderId="0" xfId="1742" applyNumberFormat="1" applyFont="1" applyFill="1" applyBorder="1" applyAlignment="1" applyProtection="1">
      <alignment horizontal="center" vertical="center"/>
      <protection hidden="1"/>
    </xf>
    <xf numFmtId="0" fontId="47" fillId="0" borderId="0" xfId="1742" applyNumberFormat="1" applyFont="1" applyAlignment="1" applyProtection="1">
      <alignment horizontal="center" vertical="center"/>
      <protection hidden="1"/>
    </xf>
    <xf numFmtId="0" fontId="56" fillId="0" borderId="28" xfId="1742" applyFont="1" applyBorder="1" applyAlignment="1" applyProtection="1">
      <alignment horizontal="center" vertical="center" wrapText="1"/>
      <protection hidden="1"/>
    </xf>
    <xf numFmtId="41" fontId="52" fillId="24" borderId="0" xfId="1742" applyNumberFormat="1" applyFont="1" applyFill="1" applyBorder="1" applyAlignment="1" applyProtection="1">
      <alignment horizontal="right" vertical="center" shrinkToFit="1"/>
      <protection hidden="1"/>
    </xf>
    <xf numFmtId="185" fontId="52" fillId="24" borderId="0" xfId="1742" applyNumberFormat="1" applyFont="1" applyFill="1" applyBorder="1" applyAlignment="1" applyProtection="1">
      <alignment horizontal="right" vertical="center" shrinkToFit="1"/>
      <protection hidden="1"/>
    </xf>
    <xf numFmtId="181" fontId="52" fillId="24" borderId="0" xfId="1742" applyNumberFormat="1" applyFont="1" applyFill="1" applyBorder="1" applyAlignment="1" applyProtection="1">
      <alignment horizontal="right" vertical="center" shrinkToFit="1"/>
      <protection hidden="1"/>
    </xf>
    <xf numFmtId="1" fontId="52" fillId="24" borderId="14" xfId="0" quotePrefix="1" applyNumberFormat="1" applyFont="1" applyFill="1" applyBorder="1" applyAlignment="1" applyProtection="1">
      <alignment horizontal="center" vertical="center" shrinkToFit="1"/>
      <protection hidden="1"/>
    </xf>
    <xf numFmtId="1" fontId="56" fillId="24" borderId="0" xfId="0" quotePrefix="1" applyNumberFormat="1" applyFont="1" applyFill="1" applyBorder="1" applyAlignment="1" applyProtection="1">
      <alignment horizontal="center" vertical="center" shrinkToFit="1"/>
      <protection hidden="1"/>
    </xf>
    <xf numFmtId="0" fontId="49" fillId="24" borderId="0" xfId="0" applyFont="1" applyFill="1" applyAlignment="1" applyProtection="1">
      <alignment horizontal="center" vertical="center"/>
      <protection hidden="1"/>
    </xf>
    <xf numFmtId="198" fontId="61" fillId="24" borderId="0" xfId="0" applyNumberFormat="1" applyFont="1" applyFill="1" applyBorder="1" applyAlignment="1" applyProtection="1">
      <alignment horizontal="right" vertical="center"/>
      <protection hidden="1"/>
    </xf>
    <xf numFmtId="43" fontId="52" fillId="24" borderId="0" xfId="0" applyNumberFormat="1" applyFont="1" applyFill="1" applyAlignment="1" applyProtection="1">
      <alignment horizontal="right" vertical="center" shrinkToFit="1"/>
      <protection hidden="1"/>
    </xf>
    <xf numFmtId="41" fontId="59" fillId="24" borderId="0" xfId="0" applyNumberFormat="1" applyFont="1" applyFill="1" applyAlignment="1" applyProtection="1">
      <alignment horizontal="right" vertical="center"/>
      <protection hidden="1"/>
    </xf>
    <xf numFmtId="185" fontId="59" fillId="24" borderId="0" xfId="0" applyNumberFormat="1" applyFont="1" applyFill="1" applyAlignment="1" applyProtection="1">
      <alignment horizontal="right" vertical="center"/>
      <protection hidden="1"/>
    </xf>
    <xf numFmtId="41" fontId="62" fillId="24" borderId="0" xfId="0" applyNumberFormat="1" applyFont="1" applyFill="1" applyAlignment="1" applyProtection="1">
      <alignment horizontal="right" vertical="center" shrinkToFit="1"/>
      <protection hidden="1"/>
    </xf>
    <xf numFmtId="41" fontId="63" fillId="24" borderId="0" xfId="0" applyNumberFormat="1" applyFont="1" applyFill="1" applyAlignment="1" applyProtection="1">
      <alignment horizontal="right" vertical="center"/>
      <protection hidden="1"/>
    </xf>
    <xf numFmtId="41" fontId="63" fillId="24" borderId="0" xfId="0" quotePrefix="1" applyNumberFormat="1" applyFont="1" applyFill="1" applyAlignment="1" applyProtection="1">
      <alignment horizontal="right" vertical="center"/>
      <protection locked="0"/>
    </xf>
    <xf numFmtId="197" fontId="63" fillId="24" borderId="0" xfId="0" quotePrefix="1" applyNumberFormat="1" applyFont="1" applyFill="1" applyAlignment="1" applyProtection="1">
      <alignment horizontal="right" vertical="center"/>
      <protection hidden="1"/>
    </xf>
    <xf numFmtId="198" fontId="63" fillId="24" borderId="0" xfId="0" quotePrefix="1" applyNumberFormat="1" applyFont="1" applyFill="1" applyBorder="1" applyAlignment="1" applyProtection="1">
      <alignment horizontal="right" vertical="center"/>
      <protection hidden="1"/>
    </xf>
    <xf numFmtId="41" fontId="63" fillId="24" borderId="25" xfId="0" quotePrefix="1" applyNumberFormat="1" applyFont="1" applyFill="1" applyBorder="1" applyAlignment="1" applyProtection="1">
      <alignment horizontal="right" vertical="center"/>
      <protection locked="0"/>
    </xf>
    <xf numFmtId="198" fontId="63" fillId="24" borderId="25" xfId="0" quotePrefix="1" applyNumberFormat="1" applyFont="1" applyFill="1" applyBorder="1" applyAlignment="1" applyProtection="1">
      <alignment horizontal="right" vertical="center"/>
      <protection hidden="1"/>
    </xf>
    <xf numFmtId="0" fontId="62" fillId="24" borderId="25" xfId="0" applyFont="1" applyFill="1" applyBorder="1" applyAlignment="1" applyProtection="1">
      <alignment vertical="center"/>
      <protection hidden="1"/>
    </xf>
    <xf numFmtId="1" fontId="47" fillId="24" borderId="15" xfId="0" quotePrefix="1" applyNumberFormat="1" applyFont="1" applyFill="1" applyBorder="1" applyAlignment="1" applyProtection="1">
      <alignment horizontal="center" vertical="center"/>
      <protection hidden="1"/>
    </xf>
    <xf numFmtId="1" fontId="51" fillId="24" borderId="15" xfId="0" quotePrefix="1" applyNumberFormat="1" applyFont="1" applyFill="1" applyBorder="1" applyAlignment="1" applyProtection="1">
      <alignment horizontal="center" vertical="center"/>
      <protection hidden="1"/>
    </xf>
    <xf numFmtId="0" fontId="47" fillId="24" borderId="15" xfId="0" applyFont="1" applyFill="1" applyBorder="1" applyAlignment="1" applyProtection="1">
      <alignment horizontal="left" vertical="center" indent="1"/>
      <protection hidden="1"/>
    </xf>
    <xf numFmtId="0" fontId="47" fillId="24" borderId="24" xfId="0" applyFont="1" applyFill="1" applyBorder="1" applyAlignment="1" applyProtection="1">
      <alignment horizontal="left" vertical="center" indent="1"/>
      <protection hidden="1"/>
    </xf>
    <xf numFmtId="182" fontId="49" fillId="24" borderId="0" xfId="0" applyNumberFormat="1" applyFont="1" applyFill="1" applyAlignment="1" applyProtection="1">
      <alignment vertical="center"/>
      <protection hidden="1"/>
    </xf>
    <xf numFmtId="0" fontId="47" fillId="24" borderId="0" xfId="1737" applyNumberFormat="1" applyFont="1" applyFill="1" applyAlignment="1" applyProtection="1">
      <alignment horizontal="left" vertical="center"/>
      <protection hidden="1"/>
    </xf>
    <xf numFmtId="0" fontId="47" fillId="24" borderId="0" xfId="1737" applyNumberFormat="1" applyFont="1" applyFill="1" applyAlignment="1" applyProtection="1">
      <alignment horizontal="right" vertical="center"/>
      <protection hidden="1"/>
    </xf>
    <xf numFmtId="0" fontId="48" fillId="24" borderId="0" xfId="1737" applyFont="1" applyFill="1" applyBorder="1" applyAlignment="1" applyProtection="1">
      <alignment horizontal="center" vertical="center"/>
      <protection hidden="1"/>
    </xf>
    <xf numFmtId="0" fontId="49" fillId="24" borderId="0" xfId="1737" applyFont="1" applyFill="1" applyAlignment="1" applyProtection="1">
      <alignment horizontal="center" vertical="center"/>
      <protection hidden="1"/>
    </xf>
    <xf numFmtId="0" fontId="49" fillId="24" borderId="0" xfId="1737" applyFont="1" applyFill="1" applyBorder="1" applyAlignment="1" applyProtection="1">
      <alignment horizontal="center" vertical="center"/>
      <protection hidden="1"/>
    </xf>
    <xf numFmtId="0" fontId="47" fillId="24" borderId="0" xfId="1737" applyFont="1" applyFill="1" applyBorder="1" applyAlignment="1" applyProtection="1">
      <alignment horizontal="left" vertical="center"/>
      <protection hidden="1"/>
    </xf>
    <xf numFmtId="3" fontId="47" fillId="24" borderId="0" xfId="1737" applyNumberFormat="1" applyFont="1" applyFill="1" applyBorder="1" applyAlignment="1" applyProtection="1">
      <alignment horizontal="left" vertical="center"/>
      <protection hidden="1"/>
    </xf>
    <xf numFmtId="0" fontId="47" fillId="24" borderId="0" xfId="1737" applyFont="1" applyFill="1" applyBorder="1" applyAlignment="1" applyProtection="1">
      <alignment horizontal="right" vertical="center"/>
      <protection hidden="1"/>
    </xf>
    <xf numFmtId="0" fontId="47" fillId="24" borderId="0" xfId="1737" applyFont="1" applyFill="1" applyBorder="1" applyAlignment="1" applyProtection="1">
      <alignment horizontal="center" vertical="center"/>
      <protection hidden="1"/>
    </xf>
    <xf numFmtId="0" fontId="47" fillId="24" borderId="15" xfId="327" applyNumberFormat="1" applyFont="1" applyFill="1" applyBorder="1" applyAlignment="1" applyProtection="1">
      <alignment horizontal="center" vertical="center"/>
      <protection hidden="1"/>
    </xf>
    <xf numFmtId="0" fontId="47" fillId="24" borderId="14" xfId="327" applyNumberFormat="1" applyFont="1" applyFill="1" applyBorder="1" applyAlignment="1" applyProtection="1">
      <alignment horizontal="center" vertical="center"/>
      <protection hidden="1"/>
    </xf>
    <xf numFmtId="0" fontId="51" fillId="24" borderId="0" xfId="1737" applyFont="1" applyFill="1" applyBorder="1" applyAlignment="1" applyProtection="1">
      <alignment horizontal="center" vertical="center"/>
      <protection hidden="1"/>
    </xf>
    <xf numFmtId="0" fontId="47" fillId="24" borderId="14" xfId="1737" quotePrefix="1" applyFont="1" applyFill="1" applyBorder="1" applyAlignment="1" applyProtection="1">
      <alignment horizontal="center" vertical="center"/>
      <protection hidden="1"/>
    </xf>
    <xf numFmtId="0" fontId="51" fillId="24" borderId="14" xfId="1737" quotePrefix="1" applyNumberFormat="1" applyFont="1" applyFill="1" applyBorder="1" applyAlignment="1" applyProtection="1">
      <alignment horizontal="center" vertical="center"/>
      <protection hidden="1"/>
    </xf>
    <xf numFmtId="179" fontId="47" fillId="24" borderId="14" xfId="1737" applyNumberFormat="1" applyFont="1" applyFill="1" applyBorder="1" applyAlignment="1" applyProtection="1">
      <alignment horizontal="center" vertical="center"/>
      <protection hidden="1"/>
    </xf>
    <xf numFmtId="0" fontId="47" fillId="24" borderId="0" xfId="1737" applyNumberFormat="1" applyFont="1" applyFill="1" applyBorder="1" applyAlignment="1" applyProtection="1">
      <alignment horizontal="center" vertical="center"/>
      <protection hidden="1"/>
    </xf>
    <xf numFmtId="179" fontId="47" fillId="24" borderId="23" xfId="1737" applyNumberFormat="1" applyFont="1" applyFill="1" applyBorder="1" applyAlignment="1" applyProtection="1">
      <alignment horizontal="center" vertical="center"/>
      <protection hidden="1"/>
    </xf>
    <xf numFmtId="0" fontId="47" fillId="24" borderId="0" xfId="1737" applyFont="1" applyFill="1" applyAlignment="1" applyProtection="1">
      <alignment horizontal="center" vertical="center"/>
      <protection hidden="1"/>
    </xf>
    <xf numFmtId="3" fontId="47" fillId="24" borderId="0" xfId="1737" applyNumberFormat="1" applyFont="1" applyFill="1" applyAlignment="1" applyProtection="1">
      <alignment horizontal="center" vertical="center"/>
      <protection hidden="1"/>
    </xf>
    <xf numFmtId="0" fontId="53" fillId="24" borderId="0" xfId="1737" applyFont="1" applyFill="1" applyAlignment="1" applyProtection="1">
      <alignment horizontal="center" vertical="center"/>
      <protection hidden="1"/>
    </xf>
    <xf numFmtId="16" fontId="47" fillId="24" borderId="15" xfId="0" applyNumberFormat="1" applyFont="1" applyFill="1" applyBorder="1" applyAlignment="1" applyProtection="1">
      <alignment horizontal="center" vertical="center"/>
      <protection hidden="1"/>
    </xf>
    <xf numFmtId="0" fontId="51" fillId="24" borderId="14" xfId="0" applyNumberFormat="1" applyFont="1" applyFill="1" applyBorder="1" applyAlignment="1" applyProtection="1">
      <alignment horizontal="center" vertical="center"/>
      <protection hidden="1"/>
    </xf>
    <xf numFmtId="0" fontId="51" fillId="24" borderId="15" xfId="0" applyNumberFormat="1" applyFont="1" applyFill="1" applyBorder="1" applyAlignment="1" applyProtection="1">
      <alignment horizontal="center" vertical="center"/>
      <protection hidden="1"/>
    </xf>
    <xf numFmtId="49" fontId="51" fillId="24" borderId="14" xfId="0" applyNumberFormat="1" applyFont="1" applyFill="1" applyBorder="1" applyAlignment="1" applyProtection="1">
      <alignment horizontal="center" vertical="center"/>
      <protection hidden="1"/>
    </xf>
    <xf numFmtId="0" fontId="0" fillId="24" borderId="0" xfId="0" applyFont="1" applyFill="1" applyBorder="1" applyAlignment="1" applyProtection="1">
      <alignment horizontal="center" vertical="center"/>
      <protection hidden="1"/>
    </xf>
    <xf numFmtId="0" fontId="0" fillId="24" borderId="0" xfId="0" applyFont="1" applyFill="1" applyAlignment="1" applyProtection="1">
      <alignment horizontal="center" vertical="center"/>
      <protection hidden="1"/>
    </xf>
    <xf numFmtId="179" fontId="47" fillId="24" borderId="15" xfId="0" applyNumberFormat="1" applyFont="1" applyFill="1" applyBorder="1" applyAlignment="1" applyProtection="1">
      <alignment horizontal="right" vertical="center"/>
      <protection hidden="1"/>
    </xf>
    <xf numFmtId="179" fontId="47" fillId="24" borderId="0" xfId="1741" applyNumberFormat="1" applyFont="1" applyFill="1" applyBorder="1" applyAlignment="1" applyProtection="1">
      <alignment horizontal="left" vertical="center"/>
      <protection hidden="1"/>
    </xf>
    <xf numFmtId="0" fontId="52" fillId="24" borderId="0" xfId="0" applyFont="1" applyFill="1" applyAlignment="1" applyProtection="1">
      <alignment horizontal="right"/>
      <protection hidden="1"/>
    </xf>
    <xf numFmtId="0" fontId="52" fillId="24" borderId="0" xfId="1737" applyFont="1" applyFill="1" applyBorder="1" applyAlignment="1" applyProtection="1">
      <alignment horizontal="left"/>
      <protection hidden="1"/>
    </xf>
    <xf numFmtId="0" fontId="52" fillId="24" borderId="0" xfId="1737" applyFont="1" applyFill="1" applyBorder="1" applyAlignment="1" applyProtection="1">
      <alignment horizontal="center"/>
      <protection hidden="1"/>
    </xf>
    <xf numFmtId="186" fontId="47" fillId="24" borderId="0" xfId="0" applyNumberFormat="1" applyFont="1" applyFill="1" applyBorder="1" applyAlignment="1" applyProtection="1">
      <alignment horizontal="right" vertical="center"/>
      <protection hidden="1"/>
    </xf>
    <xf numFmtId="178" fontId="47" fillId="24" borderId="0" xfId="0" applyNumberFormat="1" applyFont="1" applyFill="1" applyBorder="1" applyAlignment="1" applyProtection="1">
      <alignment horizontal="right" vertical="center"/>
      <protection hidden="1"/>
    </xf>
    <xf numFmtId="183" fontId="47" fillId="24" borderId="0" xfId="1738" applyNumberFormat="1" applyFont="1" applyFill="1" applyBorder="1" applyAlignment="1" applyProtection="1">
      <alignment horizontal="right" vertical="center"/>
      <protection hidden="1"/>
    </xf>
    <xf numFmtId="178" fontId="47" fillId="24" borderId="0" xfId="0" applyNumberFormat="1" applyFont="1" applyFill="1" applyAlignment="1" applyProtection="1">
      <alignment horizontal="right" vertical="center"/>
      <protection hidden="1"/>
    </xf>
    <xf numFmtId="178" fontId="51" fillId="24" borderId="0" xfId="250" applyNumberFormat="1" applyFont="1" applyFill="1" applyAlignment="1" applyProtection="1">
      <alignment horizontal="right" vertical="center"/>
      <protection hidden="1"/>
    </xf>
    <xf numFmtId="178" fontId="47" fillId="24" borderId="0" xfId="250" applyNumberFormat="1" applyFont="1" applyFill="1" applyAlignment="1" applyProtection="1">
      <alignment horizontal="right" vertical="center"/>
      <protection hidden="1"/>
    </xf>
    <xf numFmtId="178" fontId="47" fillId="24" borderId="24" xfId="250" applyNumberFormat="1" applyFont="1" applyFill="1" applyBorder="1" applyAlignment="1" applyProtection="1">
      <alignment horizontal="right" vertical="center"/>
      <protection hidden="1"/>
    </xf>
    <xf numFmtId="176" fontId="47" fillId="24" borderId="0" xfId="250" applyFont="1" applyFill="1" applyAlignment="1" applyProtection="1">
      <alignment horizontal="center" vertical="center"/>
      <protection hidden="1"/>
    </xf>
    <xf numFmtId="176" fontId="47" fillId="24" borderId="0" xfId="250" applyFont="1" applyFill="1" applyBorder="1" applyAlignment="1" applyProtection="1">
      <alignment horizontal="center" vertical="center"/>
      <protection hidden="1"/>
    </xf>
    <xf numFmtId="199" fontId="56" fillId="24" borderId="0" xfId="1742" applyNumberFormat="1" applyFont="1" applyFill="1" applyBorder="1" applyAlignment="1" applyProtection="1">
      <alignment horizontal="right" vertical="center"/>
      <protection hidden="1"/>
    </xf>
    <xf numFmtId="41" fontId="56" fillId="24" borderId="0" xfId="1742" applyNumberFormat="1" applyFont="1" applyFill="1" applyBorder="1" applyAlignment="1" applyProtection="1">
      <alignment horizontal="right" vertical="center"/>
      <protection hidden="1"/>
    </xf>
    <xf numFmtId="0" fontId="51" fillId="24" borderId="0" xfId="1738" quotePrefix="1" applyFont="1" applyFill="1" applyBorder="1" applyAlignment="1" applyProtection="1">
      <alignment horizontal="center" vertical="center" wrapText="1"/>
      <protection hidden="1"/>
    </xf>
    <xf numFmtId="3" fontId="52" fillId="24" borderId="0" xfId="0" applyNumberFormat="1" applyFont="1" applyFill="1" applyAlignment="1" applyProtection="1">
      <alignment horizontal="center" vertical="center"/>
      <protection hidden="1"/>
    </xf>
    <xf numFmtId="0" fontId="52" fillId="24" borderId="0" xfId="0" applyFont="1" applyFill="1" applyAlignment="1" applyProtection="1">
      <alignment horizontal="left"/>
      <protection hidden="1"/>
    </xf>
    <xf numFmtId="0" fontId="52" fillId="24" borderId="0" xfId="0" applyNumberFormat="1" applyFont="1" applyFill="1" applyAlignment="1" applyProtection="1">
      <alignment horizontal="left"/>
      <protection hidden="1"/>
    </xf>
    <xf numFmtId="0" fontId="52" fillId="24" borderId="0" xfId="0" applyNumberFormat="1" applyFont="1" applyFill="1" applyAlignment="1" applyProtection="1">
      <protection hidden="1"/>
    </xf>
    <xf numFmtId="0" fontId="52" fillId="24" borderId="0" xfId="0" applyNumberFormat="1" applyFont="1" applyFill="1" applyAlignment="1" applyProtection="1">
      <alignment horizontal="center"/>
      <protection hidden="1"/>
    </xf>
    <xf numFmtId="0" fontId="24" fillId="24" borderId="0" xfId="0" applyNumberFormat="1" applyFont="1" applyFill="1" applyBorder="1" applyAlignment="1" applyProtection="1">
      <protection hidden="1"/>
    </xf>
    <xf numFmtId="0" fontId="52" fillId="24" borderId="0" xfId="1737" applyFont="1" applyFill="1" applyAlignment="1" applyProtection="1">
      <alignment horizontal="left"/>
      <protection hidden="1"/>
    </xf>
    <xf numFmtId="3" fontId="52" fillId="24" borderId="0" xfId="1737" applyNumberFormat="1" applyFont="1" applyFill="1" applyAlignment="1" applyProtection="1">
      <alignment horizontal="left"/>
      <protection hidden="1"/>
    </xf>
    <xf numFmtId="182" fontId="52" fillId="24" borderId="0" xfId="1737" applyNumberFormat="1" applyFont="1" applyFill="1" applyAlignment="1" applyProtection="1">
      <alignment horizontal="left"/>
      <protection hidden="1"/>
    </xf>
    <xf numFmtId="3" fontId="52" fillId="24" borderId="0" xfId="1737" applyNumberFormat="1" applyFont="1" applyFill="1" applyAlignment="1" applyProtection="1">
      <alignment horizontal="center"/>
      <protection hidden="1"/>
    </xf>
    <xf numFmtId="179" fontId="52" fillId="24" borderId="0" xfId="1737" applyNumberFormat="1" applyFont="1" applyFill="1" applyBorder="1" applyAlignment="1" applyProtection="1">
      <alignment horizontal="right"/>
      <protection hidden="1"/>
    </xf>
    <xf numFmtId="179" fontId="52" fillId="24" borderId="0" xfId="1737" applyNumberFormat="1" applyFont="1" applyFill="1" applyAlignment="1" applyProtection="1">
      <alignment horizontal="center"/>
      <protection hidden="1"/>
    </xf>
    <xf numFmtId="0" fontId="52" fillId="24" borderId="0" xfId="1737" applyFont="1" applyFill="1" applyAlignment="1" applyProtection="1">
      <alignment horizontal="center"/>
      <protection hidden="1"/>
    </xf>
    <xf numFmtId="3" fontId="52" fillId="24" borderId="0" xfId="0" applyNumberFormat="1" applyFont="1" applyFill="1" applyAlignment="1" applyProtection="1">
      <alignment horizontal="left"/>
      <protection hidden="1"/>
    </xf>
    <xf numFmtId="182" fontId="52" fillId="24" borderId="0" xfId="0" applyNumberFormat="1" applyFont="1" applyFill="1" applyBorder="1" applyAlignment="1" applyProtection="1">
      <alignment horizontal="left"/>
      <protection hidden="1"/>
    </xf>
    <xf numFmtId="3" fontId="52" fillId="24" borderId="0" xfId="0" applyNumberFormat="1" applyFont="1" applyFill="1" applyAlignment="1" applyProtection="1">
      <alignment horizontal="right"/>
      <protection hidden="1"/>
    </xf>
    <xf numFmtId="9" fontId="52" fillId="24" borderId="0" xfId="204" applyFont="1" applyFill="1" applyAlignment="1" applyProtection="1">
      <alignment horizontal="left" vertical="center"/>
      <protection hidden="1"/>
    </xf>
    <xf numFmtId="182" fontId="52" fillId="24" borderId="0" xfId="0" applyNumberFormat="1" applyFont="1" applyFill="1" applyAlignment="1" applyProtection="1">
      <alignment horizontal="left" vertical="center"/>
      <protection hidden="1"/>
    </xf>
    <xf numFmtId="0" fontId="52" fillId="24" borderId="0" xfId="0" applyFont="1" applyFill="1" applyBorder="1" applyAlignment="1" applyProtection="1">
      <alignment vertical="center"/>
      <protection hidden="1"/>
    </xf>
    <xf numFmtId="182" fontId="52" fillId="24" borderId="0" xfId="0" applyNumberFormat="1" applyFont="1" applyFill="1" applyAlignment="1" applyProtection="1">
      <alignment horizontal="center" vertical="center"/>
      <protection hidden="1"/>
    </xf>
    <xf numFmtId="179" fontId="52" fillId="24" borderId="0" xfId="0" applyNumberFormat="1" applyFont="1" applyFill="1" applyBorder="1" applyAlignment="1" applyProtection="1">
      <alignment horizontal="left"/>
      <protection hidden="1"/>
    </xf>
    <xf numFmtId="176" fontId="51" fillId="24" borderId="0" xfId="250" applyFont="1" applyFill="1" applyBorder="1" applyAlignment="1" applyProtection="1">
      <alignment horizontal="right" vertical="center"/>
      <protection hidden="1"/>
    </xf>
    <xf numFmtId="0" fontId="52" fillId="24" borderId="0" xfId="328" applyNumberFormat="1" applyFont="1" applyFill="1" applyBorder="1" applyAlignment="1" applyProtection="1">
      <alignment vertical="center"/>
      <protection hidden="1"/>
    </xf>
    <xf numFmtId="0" fontId="52" fillId="24" borderId="0" xfId="0" applyFont="1" applyFill="1" applyAlignment="1" applyProtection="1">
      <alignment horizontal="center" vertical="center"/>
      <protection hidden="1"/>
    </xf>
    <xf numFmtId="179" fontId="52" fillId="24" borderId="0" xfId="0" applyNumberFormat="1" applyFont="1" applyFill="1" applyBorder="1" applyAlignment="1" applyProtection="1">
      <alignment horizontal="left" vertical="center"/>
      <protection hidden="1"/>
    </xf>
    <xf numFmtId="179" fontId="52" fillId="24" borderId="0" xfId="0" applyNumberFormat="1" applyFont="1" applyFill="1" applyAlignment="1" applyProtection="1">
      <alignment horizontal="center" vertical="center"/>
      <protection hidden="1"/>
    </xf>
    <xf numFmtId="179" fontId="52" fillId="24" borderId="0" xfId="0" applyNumberFormat="1" applyFont="1" applyFill="1" applyBorder="1" applyAlignment="1" applyProtection="1">
      <alignment horizontal="center" vertical="center"/>
      <protection hidden="1"/>
    </xf>
    <xf numFmtId="180" fontId="52" fillId="24" borderId="18" xfId="1738" applyNumberFormat="1" applyFont="1" applyFill="1" applyBorder="1" applyAlignment="1" applyProtection="1">
      <alignment horizontal="center"/>
      <protection hidden="1"/>
    </xf>
    <xf numFmtId="3" fontId="52" fillId="24" borderId="18" xfId="1738" applyNumberFormat="1" applyFont="1" applyFill="1" applyBorder="1" applyAlignment="1" applyProtection="1">
      <alignment horizontal="center"/>
      <protection hidden="1"/>
    </xf>
    <xf numFmtId="0" fontId="52" fillId="24" borderId="0" xfId="1741" applyNumberFormat="1" applyFont="1" applyFill="1" applyBorder="1" applyAlignment="1" applyProtection="1">
      <alignment horizontal="left" vertical="center"/>
      <protection hidden="1"/>
    </xf>
    <xf numFmtId="0" fontId="52" fillId="24" borderId="0" xfId="1741" applyNumberFormat="1" applyFont="1" applyFill="1" applyBorder="1" applyAlignment="1" applyProtection="1">
      <alignment horizontal="right" vertical="center"/>
      <protection hidden="1"/>
    </xf>
    <xf numFmtId="0" fontId="52" fillId="24" borderId="0" xfId="1741" applyNumberFormat="1" applyFont="1" applyFill="1" applyAlignment="1" applyProtection="1">
      <alignment horizontal="left" vertical="center"/>
      <protection hidden="1"/>
    </xf>
    <xf numFmtId="41" fontId="47" fillId="56" borderId="0" xfId="0" applyNumberFormat="1" applyFont="1" applyFill="1" applyAlignment="1" applyProtection="1">
      <alignment horizontal="right" vertical="center"/>
      <protection hidden="1"/>
    </xf>
    <xf numFmtId="41" fontId="47" fillId="56" borderId="24" xfId="0" applyNumberFormat="1" applyFont="1" applyFill="1" applyBorder="1" applyAlignment="1" applyProtection="1">
      <alignment horizontal="right" vertical="center"/>
      <protection hidden="1"/>
    </xf>
    <xf numFmtId="41" fontId="47" fillId="56" borderId="25" xfId="0" applyNumberFormat="1" applyFont="1" applyFill="1" applyBorder="1" applyAlignment="1" applyProtection="1">
      <alignment horizontal="right" vertical="center"/>
      <protection hidden="1"/>
    </xf>
    <xf numFmtId="0" fontId="47" fillId="24" borderId="25" xfId="0" applyFont="1" applyFill="1" applyBorder="1" applyAlignment="1" applyProtection="1">
      <alignment vertical="center"/>
      <protection hidden="1"/>
    </xf>
    <xf numFmtId="3" fontId="47" fillId="24" borderId="0" xfId="0" applyNumberFormat="1" applyFont="1" applyFill="1" applyBorder="1" applyAlignment="1" applyProtection="1">
      <alignment horizontal="left" vertical="center"/>
      <protection hidden="1"/>
    </xf>
    <xf numFmtId="0" fontId="47" fillId="24" borderId="0" xfId="0" applyFont="1" applyFill="1" applyAlignment="1" applyProtection="1">
      <alignment horizontal="left" vertical="center"/>
      <protection hidden="1"/>
    </xf>
    <xf numFmtId="184" fontId="47" fillId="24" borderId="0" xfId="0" applyNumberFormat="1" applyFont="1" applyFill="1" applyBorder="1" applyAlignment="1" applyProtection="1">
      <alignment horizontal="left" vertical="center"/>
      <protection hidden="1"/>
    </xf>
    <xf numFmtId="0" fontId="52" fillId="24" borderId="0" xfId="0" applyFont="1" applyFill="1" applyBorder="1" applyAlignment="1" applyProtection="1">
      <alignment horizontal="right"/>
      <protection hidden="1"/>
    </xf>
    <xf numFmtId="179" fontId="52" fillId="24" borderId="18" xfId="0" applyNumberFormat="1" applyFont="1" applyFill="1" applyBorder="1" applyAlignment="1" applyProtection="1">
      <alignment horizontal="left"/>
      <protection hidden="1"/>
    </xf>
    <xf numFmtId="41" fontId="56" fillId="24" borderId="0" xfId="0" applyNumberFormat="1" applyFont="1" applyFill="1" applyAlignment="1" applyProtection="1">
      <alignment horizontal="right" vertical="center" shrinkToFit="1"/>
      <protection hidden="1"/>
    </xf>
    <xf numFmtId="184" fontId="56" fillId="24" borderId="0" xfId="0" applyNumberFormat="1" applyFont="1" applyFill="1" applyAlignment="1" applyProtection="1">
      <alignment horizontal="right" vertical="center" shrinkToFit="1"/>
      <protection hidden="1"/>
    </xf>
    <xf numFmtId="41" fontId="64" fillId="24" borderId="0" xfId="0" applyNumberFormat="1" applyFont="1" applyFill="1" applyAlignment="1" applyProtection="1">
      <alignment horizontal="right" vertical="center" shrinkToFit="1"/>
      <protection hidden="1"/>
    </xf>
    <xf numFmtId="0" fontId="47" fillId="24" borderId="0" xfId="0" applyFont="1" applyFill="1" applyAlignment="1" applyProtection="1">
      <alignment horizontal="center" vertical="center"/>
      <protection hidden="1"/>
    </xf>
    <xf numFmtId="3" fontId="47" fillId="24" borderId="0" xfId="0" applyNumberFormat="1" applyFont="1" applyFill="1" applyAlignment="1" applyProtection="1">
      <alignment horizontal="center" vertical="center"/>
      <protection hidden="1"/>
    </xf>
    <xf numFmtId="0" fontId="47" fillId="24" borderId="0" xfId="0" applyFont="1" applyFill="1" applyBorder="1" applyAlignment="1" applyProtection="1">
      <alignment horizontal="left" vertical="center"/>
      <protection hidden="1"/>
    </xf>
    <xf numFmtId="0" fontId="47" fillId="24" borderId="0" xfId="0" applyNumberFormat="1" applyFont="1" applyFill="1" applyAlignment="1" applyProtection="1">
      <alignment horizontal="right" vertical="center"/>
      <protection hidden="1"/>
    </xf>
    <xf numFmtId="0" fontId="47" fillId="24" borderId="0" xfId="0" applyNumberFormat="1" applyFont="1" applyFill="1" applyBorder="1" applyAlignment="1" applyProtection="1">
      <alignment horizontal="left" vertical="center"/>
      <protection hidden="1"/>
    </xf>
    <xf numFmtId="3" fontId="52" fillId="24" borderId="18" xfId="0" applyNumberFormat="1" applyFont="1" applyFill="1" applyBorder="1" applyAlignment="1" applyProtection="1">
      <alignment horizontal="left"/>
      <protection hidden="1"/>
    </xf>
    <xf numFmtId="0" fontId="52" fillId="24" borderId="18" xfId="0" applyFont="1" applyFill="1" applyBorder="1" applyAlignment="1" applyProtection="1">
      <alignment horizontal="left"/>
      <protection hidden="1"/>
    </xf>
    <xf numFmtId="0" fontId="47" fillId="24" borderId="0" xfId="0" applyNumberFormat="1" applyFont="1" applyFill="1" applyBorder="1" applyAlignment="1" applyProtection="1">
      <alignment horizontal="center" vertical="center"/>
      <protection hidden="1"/>
    </xf>
    <xf numFmtId="180" fontId="0" fillId="24" borderId="0" xfId="0" applyNumberFormat="1" applyFont="1" applyFill="1" applyAlignment="1" applyProtection="1">
      <alignment horizontal="center" vertical="center"/>
      <protection hidden="1"/>
    </xf>
    <xf numFmtId="3" fontId="0" fillId="24" borderId="0" xfId="0" applyNumberFormat="1" applyFont="1" applyFill="1" applyAlignment="1" applyProtection="1">
      <alignment horizontal="center" vertical="center"/>
      <protection hidden="1"/>
    </xf>
    <xf numFmtId="179" fontId="0" fillId="24" borderId="0" xfId="0" applyNumberFormat="1" applyFont="1" applyFill="1" applyAlignment="1" applyProtection="1">
      <alignment horizontal="center" vertical="center"/>
      <protection hidden="1"/>
    </xf>
    <xf numFmtId="200" fontId="111" fillId="24" borderId="0" xfId="0" applyNumberFormat="1" applyFont="1" applyFill="1" applyBorder="1" applyAlignment="1" applyProtection="1">
      <alignment horizontal="right" vertical="center"/>
      <protection hidden="1"/>
    </xf>
    <xf numFmtId="0" fontId="0" fillId="24" borderId="0" xfId="0" applyFont="1" applyFill="1" applyProtection="1"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0" fontId="0" fillId="24" borderId="0" xfId="1737" applyFont="1" applyFill="1" applyBorder="1" applyAlignment="1" applyProtection="1">
      <alignment horizontal="center" vertical="center"/>
      <protection hidden="1"/>
    </xf>
    <xf numFmtId="3" fontId="0" fillId="24" borderId="0" xfId="1737" applyNumberFormat="1" applyFont="1" applyFill="1" applyAlignment="1" applyProtection="1">
      <alignment horizontal="center" vertical="center"/>
      <protection hidden="1"/>
    </xf>
    <xf numFmtId="0" fontId="0" fillId="24" borderId="0" xfId="1737" applyFont="1" applyFill="1" applyAlignment="1" applyProtection="1">
      <alignment horizontal="center" vertical="center"/>
      <protection hidden="1"/>
    </xf>
    <xf numFmtId="182" fontId="0" fillId="24" borderId="0" xfId="0" applyNumberFormat="1" applyFont="1" applyFill="1" applyAlignment="1" applyProtection="1">
      <alignment horizontal="center" vertical="center"/>
      <protection hidden="1"/>
    </xf>
    <xf numFmtId="0" fontId="47" fillId="24" borderId="45" xfId="0" applyFont="1" applyFill="1" applyBorder="1" applyAlignment="1" applyProtection="1">
      <alignment vertical="center" wrapText="1"/>
      <protection hidden="1"/>
    </xf>
    <xf numFmtId="0" fontId="47" fillId="24" borderId="46" xfId="0" applyFont="1" applyFill="1" applyBorder="1" applyAlignment="1" applyProtection="1">
      <alignment vertical="center" wrapText="1"/>
      <protection hidden="1"/>
    </xf>
    <xf numFmtId="3" fontId="0" fillId="24" borderId="0" xfId="1738" applyNumberFormat="1" applyFont="1" applyFill="1" applyAlignment="1" applyProtection="1">
      <alignment horizontal="center" vertical="center"/>
      <protection hidden="1"/>
    </xf>
    <xf numFmtId="180" fontId="0" fillId="24" borderId="0" xfId="1738" applyNumberFormat="1" applyFont="1" applyFill="1" applyAlignment="1" applyProtection="1">
      <alignment horizontal="center" vertical="center"/>
      <protection hidden="1"/>
    </xf>
    <xf numFmtId="0" fontId="0" fillId="24" borderId="0" xfId="1738" applyFont="1" applyFill="1" applyBorder="1" applyAlignment="1" applyProtection="1">
      <alignment horizontal="center" vertical="center"/>
      <protection hidden="1"/>
    </xf>
    <xf numFmtId="199" fontId="52" fillId="24" borderId="0" xfId="0" applyNumberFormat="1" applyFont="1" applyFill="1" applyBorder="1" applyAlignment="1" applyProtection="1">
      <alignment horizontal="right" vertical="center"/>
      <protection hidden="1"/>
    </xf>
    <xf numFmtId="1" fontId="52" fillId="24" borderId="15" xfId="0" quotePrefix="1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99" fontId="47" fillId="24" borderId="0" xfId="0" applyNumberFormat="1" applyFont="1" applyFill="1" applyAlignment="1" applyProtection="1">
      <alignment horizontal="right" vertical="center"/>
      <protection hidden="1"/>
    </xf>
    <xf numFmtId="199" fontId="51" fillId="24" borderId="0" xfId="250" applyNumberFormat="1" applyFont="1" applyFill="1" applyAlignment="1" applyProtection="1">
      <alignment horizontal="right" vertical="center"/>
      <protection hidden="1"/>
    </xf>
    <xf numFmtId="199" fontId="47" fillId="24" borderId="0" xfId="250" applyNumberFormat="1" applyFont="1" applyFill="1" applyAlignment="1" applyProtection="1">
      <alignment horizontal="right" vertical="center"/>
      <protection hidden="1"/>
    </xf>
    <xf numFmtId="199" fontId="47" fillId="24" borderId="24" xfId="250" applyNumberFormat="1" applyFont="1" applyFill="1" applyBorder="1" applyAlignment="1" applyProtection="1">
      <alignment horizontal="right" vertical="center"/>
      <protection hidden="1"/>
    </xf>
    <xf numFmtId="41" fontId="47" fillId="24" borderId="15" xfId="273" applyNumberFormat="1" applyFont="1" applyFill="1" applyBorder="1" applyAlignment="1" applyProtection="1">
      <alignment horizontal="right" vertical="center"/>
      <protection locked="0" hidden="1"/>
    </xf>
    <xf numFmtId="41" fontId="47" fillId="24" borderId="0" xfId="273" applyNumberFormat="1" applyFont="1" applyFill="1" applyBorder="1" applyAlignment="1" applyProtection="1">
      <alignment horizontal="right" vertical="center"/>
      <protection locked="0" hidden="1"/>
    </xf>
    <xf numFmtId="176" fontId="47" fillId="24" borderId="0" xfId="250" applyFont="1" applyFill="1" applyBorder="1" applyAlignment="1" applyProtection="1">
      <alignment vertical="center"/>
      <protection locked="0" hidden="1"/>
    </xf>
    <xf numFmtId="41" fontId="47" fillId="56" borderId="0" xfId="0" applyNumberFormat="1" applyFont="1" applyFill="1" applyAlignment="1" applyProtection="1">
      <alignment horizontal="right" vertical="center"/>
      <protection locked="0" hidden="1"/>
    </xf>
    <xf numFmtId="41" fontId="47" fillId="56" borderId="25" xfId="0" applyNumberFormat="1" applyFont="1" applyFill="1" applyBorder="1" applyAlignment="1" applyProtection="1">
      <alignment horizontal="right" vertical="center"/>
      <protection locked="0" hidden="1"/>
    </xf>
    <xf numFmtId="41" fontId="47" fillId="24" borderId="0" xfId="275" applyFont="1" applyFill="1" applyBorder="1" applyAlignment="1" applyProtection="1">
      <alignment vertical="center"/>
      <protection locked="0" hidden="1"/>
    </xf>
    <xf numFmtId="41" fontId="47" fillId="24" borderId="0" xfId="275" applyFont="1" applyFill="1" applyAlignment="1" applyProtection="1">
      <alignment vertical="center"/>
      <protection locked="0" hidden="1"/>
    </xf>
    <xf numFmtId="176" fontId="47" fillId="56" borderId="0" xfId="250" applyFont="1" applyFill="1" applyAlignment="1" applyProtection="1">
      <alignment horizontal="right" vertical="center"/>
      <protection locked="0" hidden="1"/>
    </xf>
    <xf numFmtId="176" fontId="47" fillId="56" borderId="25" xfId="250" applyFont="1" applyFill="1" applyBorder="1" applyAlignment="1" applyProtection="1">
      <alignment horizontal="right" vertical="center"/>
      <protection locked="0" hidden="1"/>
    </xf>
    <xf numFmtId="41" fontId="47" fillId="24" borderId="0" xfId="0" applyNumberFormat="1" applyFont="1" applyFill="1" applyBorder="1" applyAlignment="1" applyProtection="1">
      <alignment horizontal="right" vertical="center"/>
      <protection locked="0" hidden="1"/>
    </xf>
    <xf numFmtId="0" fontId="47" fillId="24" borderId="0" xfId="0" applyNumberFormat="1" applyFont="1" applyFill="1" applyAlignment="1" applyProtection="1">
      <alignment horizontal="left" vertical="top"/>
      <protection hidden="1"/>
    </xf>
    <xf numFmtId="0" fontId="47" fillId="24" borderId="0" xfId="0" applyFont="1" applyFill="1" applyAlignment="1" applyProtection="1">
      <alignment horizontal="center" vertical="top"/>
      <protection hidden="1"/>
    </xf>
    <xf numFmtId="180" fontId="47" fillId="24" borderId="0" xfId="0" applyNumberFormat="1" applyFont="1" applyFill="1" applyAlignment="1" applyProtection="1">
      <alignment horizontal="center" vertical="top"/>
      <protection hidden="1"/>
    </xf>
    <xf numFmtId="3" fontId="47" fillId="24" borderId="0" xfId="0" applyNumberFormat="1" applyFont="1" applyFill="1" applyAlignment="1" applyProtection="1">
      <alignment horizontal="center" vertical="top"/>
      <protection hidden="1"/>
    </xf>
    <xf numFmtId="3" fontId="47" fillId="24" borderId="0" xfId="0" applyNumberFormat="1" applyFont="1" applyFill="1" applyAlignment="1" applyProtection="1">
      <alignment horizontal="right" vertical="top"/>
      <protection hidden="1"/>
    </xf>
    <xf numFmtId="0" fontId="47" fillId="24" borderId="0" xfId="0" applyFont="1" applyFill="1" applyBorder="1" applyAlignment="1" applyProtection="1">
      <alignment horizontal="center" vertical="top"/>
      <protection hidden="1"/>
    </xf>
    <xf numFmtId="0" fontId="47" fillId="24" borderId="0" xfId="0" applyFont="1" applyFill="1" applyAlignment="1" applyProtection="1">
      <alignment horizontal="left" vertical="top"/>
      <protection hidden="1"/>
    </xf>
    <xf numFmtId="0" fontId="112" fillId="24" borderId="0" xfId="0" applyFont="1" applyFill="1" applyBorder="1" applyAlignment="1" applyProtection="1">
      <alignment horizontal="center" vertical="top"/>
      <protection hidden="1"/>
    </xf>
    <xf numFmtId="3" fontId="112" fillId="24" borderId="0" xfId="0" applyNumberFormat="1" applyFont="1" applyFill="1" applyAlignment="1" applyProtection="1">
      <alignment horizontal="center" vertical="top"/>
      <protection hidden="1"/>
    </xf>
    <xf numFmtId="0" fontId="47" fillId="24" borderId="0" xfId="0" applyNumberFormat="1" applyFont="1" applyFill="1" applyAlignment="1" applyProtection="1">
      <alignment horizontal="right" vertical="top"/>
      <protection hidden="1"/>
    </xf>
    <xf numFmtId="0" fontId="47" fillId="24" borderId="0" xfId="0" applyFont="1" applyFill="1" applyBorder="1" applyAlignment="1" applyProtection="1">
      <alignment horizontal="right" vertical="top"/>
      <protection hidden="1"/>
    </xf>
    <xf numFmtId="0" fontId="47" fillId="24" borderId="0" xfId="0" applyFont="1" applyFill="1" applyBorder="1" applyAlignment="1" applyProtection="1">
      <alignment horizontal="left" vertical="top"/>
      <protection hidden="1"/>
    </xf>
    <xf numFmtId="0" fontId="112" fillId="24" borderId="0" xfId="0" applyFont="1" applyFill="1" applyAlignment="1" applyProtection="1">
      <alignment horizontal="center" vertical="top"/>
      <protection hidden="1"/>
    </xf>
    <xf numFmtId="0" fontId="51" fillId="24" borderId="0" xfId="0" applyNumberFormat="1" applyFont="1" applyFill="1" applyAlignment="1" applyProtection="1">
      <alignment horizontal="left" vertical="top"/>
      <protection hidden="1"/>
    </xf>
    <xf numFmtId="0" fontId="47" fillId="24" borderId="0" xfId="1738" applyNumberFormat="1" applyFont="1" applyFill="1" applyAlignment="1" applyProtection="1">
      <alignment horizontal="left" vertical="top"/>
      <protection hidden="1"/>
    </xf>
    <xf numFmtId="3" fontId="112" fillId="24" borderId="0" xfId="1738" applyNumberFormat="1" applyFont="1" applyFill="1" applyAlignment="1" applyProtection="1">
      <alignment horizontal="center" vertical="top"/>
      <protection hidden="1"/>
    </xf>
    <xf numFmtId="180" fontId="112" fillId="24" borderId="0" xfId="1738" applyNumberFormat="1" applyFont="1" applyFill="1" applyAlignment="1" applyProtection="1">
      <alignment horizontal="center" vertical="top"/>
      <protection hidden="1"/>
    </xf>
    <xf numFmtId="0" fontId="47" fillId="24" borderId="0" xfId="1738" applyNumberFormat="1" applyFont="1" applyFill="1" applyAlignment="1" applyProtection="1">
      <alignment horizontal="right" vertical="top"/>
      <protection hidden="1"/>
    </xf>
    <xf numFmtId="0" fontId="112" fillId="24" borderId="0" xfId="1738" applyFont="1" applyFill="1" applyBorder="1" applyAlignment="1" applyProtection="1">
      <alignment horizontal="center" vertical="top"/>
      <protection hidden="1"/>
    </xf>
    <xf numFmtId="202" fontId="47" fillId="24" borderId="0" xfId="0" applyNumberFormat="1" applyFont="1" applyFill="1" applyAlignment="1" applyProtection="1">
      <alignment horizontal="right" vertical="center"/>
      <protection hidden="1"/>
    </xf>
    <xf numFmtId="202" fontId="51" fillId="24" borderId="0" xfId="250" applyNumberFormat="1" applyFont="1" applyFill="1" applyAlignment="1" applyProtection="1">
      <alignment horizontal="right" vertical="center"/>
      <protection hidden="1"/>
    </xf>
    <xf numFmtId="202" fontId="47" fillId="24" borderId="0" xfId="250" applyNumberFormat="1" applyFont="1" applyFill="1" applyAlignment="1" applyProtection="1">
      <alignment horizontal="right" vertical="center"/>
      <protection hidden="1"/>
    </xf>
    <xf numFmtId="202" fontId="47" fillId="24" borderId="0" xfId="250" applyNumberFormat="1" applyFont="1" applyFill="1" applyAlignment="1" applyProtection="1">
      <alignment horizontal="right" vertical="center"/>
      <protection locked="0" hidden="1"/>
    </xf>
    <xf numFmtId="202" fontId="47" fillId="24" borderId="0" xfId="276" applyNumberFormat="1" applyFont="1" applyFill="1" applyBorder="1" applyAlignment="1" applyProtection="1">
      <alignment vertical="center"/>
      <protection locked="0" hidden="1"/>
    </xf>
    <xf numFmtId="202" fontId="47" fillId="24" borderId="24" xfId="250" applyNumberFormat="1" applyFont="1" applyFill="1" applyBorder="1" applyAlignment="1" applyProtection="1">
      <alignment horizontal="right" vertical="center"/>
      <protection hidden="1"/>
    </xf>
    <xf numFmtId="179" fontId="112" fillId="24" borderId="0" xfId="0" applyNumberFormat="1" applyFont="1" applyFill="1" applyAlignment="1" applyProtection="1">
      <alignment horizontal="center" vertical="center"/>
      <protection hidden="1"/>
    </xf>
    <xf numFmtId="0" fontId="112" fillId="24" borderId="0" xfId="0" applyFont="1" applyFill="1" applyBorder="1" applyAlignment="1" applyProtection="1">
      <alignment horizontal="center" vertical="center"/>
      <protection hidden="1"/>
    </xf>
    <xf numFmtId="3" fontId="47" fillId="24" borderId="20" xfId="1738" applyNumberFormat="1" applyFont="1" applyFill="1" applyBorder="1" applyAlignment="1" applyProtection="1">
      <alignment horizontal="center" vertical="center" wrapText="1"/>
      <protection hidden="1"/>
    </xf>
    <xf numFmtId="0" fontId="49" fillId="24" borderId="0" xfId="0" applyFont="1" applyFill="1" applyBorder="1" applyAlignment="1" applyProtection="1">
      <alignment horizontal="center" vertical="center"/>
      <protection hidden="1"/>
    </xf>
    <xf numFmtId="182" fontId="49" fillId="24" borderId="0" xfId="0" applyNumberFormat="1" applyFont="1" applyFill="1" applyAlignment="1" applyProtection="1">
      <alignment horizontal="center" vertical="center"/>
      <protection hidden="1"/>
    </xf>
    <xf numFmtId="0" fontId="47" fillId="24" borderId="0" xfId="0" applyFont="1" applyFill="1" applyBorder="1" applyAlignment="1" applyProtection="1">
      <alignment horizontal="center" vertical="center"/>
      <protection hidden="1"/>
    </xf>
    <xf numFmtId="0" fontId="48" fillId="24" borderId="0" xfId="0" applyFont="1" applyFill="1" applyBorder="1" applyAlignment="1" applyProtection="1">
      <alignment horizontal="center" vertical="center"/>
      <protection hidden="1"/>
    </xf>
    <xf numFmtId="41" fontId="47" fillId="24" borderId="0" xfId="275" applyFont="1" applyFill="1" applyAlignment="1" applyProtection="1">
      <alignment vertical="center"/>
      <protection hidden="1"/>
    </xf>
    <xf numFmtId="0" fontId="49" fillId="24" borderId="0" xfId="0" applyFont="1" applyFill="1" applyBorder="1" applyAlignment="1" applyProtection="1">
      <alignment horizontal="center" vertical="center"/>
      <protection hidden="1"/>
    </xf>
    <xf numFmtId="182" fontId="49" fillId="24" borderId="0" xfId="0" applyNumberFormat="1" applyFont="1" applyFill="1" applyAlignment="1" applyProtection="1">
      <alignment horizontal="center" vertical="center"/>
      <protection hidden="1"/>
    </xf>
    <xf numFmtId="0" fontId="47" fillId="24" borderId="0" xfId="0" applyFont="1" applyFill="1" applyBorder="1" applyAlignment="1" applyProtection="1">
      <alignment horizontal="center" vertical="center"/>
      <protection hidden="1"/>
    </xf>
    <xf numFmtId="1" fontId="47" fillId="24" borderId="14" xfId="0" quotePrefix="1" applyNumberFormat="1" applyFont="1" applyFill="1" applyBorder="1" applyAlignment="1" applyProtection="1">
      <alignment horizontal="center" vertical="center"/>
      <protection hidden="1"/>
    </xf>
    <xf numFmtId="0" fontId="52" fillId="24" borderId="0" xfId="0" applyNumberFormat="1" applyFont="1" applyFill="1" applyBorder="1" applyAlignment="1" applyProtection="1">
      <alignment horizontal="right"/>
      <protection hidden="1"/>
    </xf>
    <xf numFmtId="0" fontId="49" fillId="24" borderId="0" xfId="0" applyFont="1" applyFill="1" applyAlignment="1" applyProtection="1">
      <alignment horizontal="center" vertical="center"/>
      <protection hidden="1"/>
    </xf>
    <xf numFmtId="0" fontId="47" fillId="24" borderId="25" xfId="0" applyFont="1" applyFill="1" applyBorder="1" applyAlignment="1" applyProtection="1">
      <alignment horizontal="left" vertical="center"/>
      <protection hidden="1"/>
    </xf>
    <xf numFmtId="0" fontId="48" fillId="24" borderId="0" xfId="0" applyFont="1" applyFill="1" applyBorder="1" applyAlignment="1" applyProtection="1">
      <alignment horizontal="center" vertical="center"/>
      <protection hidden="1"/>
    </xf>
    <xf numFmtId="182" fontId="49" fillId="24" borderId="0" xfId="0" applyNumberFormat="1" applyFont="1" applyFill="1" applyBorder="1" applyAlignment="1" applyProtection="1">
      <alignment horizontal="center" vertical="center"/>
      <protection hidden="1"/>
    </xf>
    <xf numFmtId="182" fontId="48" fillId="24" borderId="0" xfId="0" applyNumberFormat="1" applyFont="1" applyFill="1" applyBorder="1" applyAlignment="1" applyProtection="1">
      <alignment horizontal="center" vertical="center"/>
      <protection hidden="1"/>
    </xf>
    <xf numFmtId="0" fontId="56" fillId="0" borderId="27" xfId="1742" applyFont="1" applyBorder="1" applyAlignment="1" applyProtection="1">
      <alignment horizontal="center" vertical="center" wrapText="1"/>
      <protection hidden="1"/>
    </xf>
    <xf numFmtId="0" fontId="112" fillId="24" borderId="0" xfId="0" applyFont="1" applyFill="1" applyProtection="1">
      <protection hidden="1"/>
    </xf>
    <xf numFmtId="0" fontId="112" fillId="24" borderId="0" xfId="1737" applyFont="1" applyFill="1" applyBorder="1" applyAlignment="1" applyProtection="1">
      <alignment horizontal="center" vertical="center"/>
      <protection hidden="1"/>
    </xf>
    <xf numFmtId="41" fontId="47" fillId="24" borderId="0" xfId="1737" applyNumberFormat="1" applyFont="1" applyFill="1" applyAlignment="1" applyProtection="1">
      <alignment horizontal="right" vertical="center"/>
      <protection hidden="1"/>
    </xf>
    <xf numFmtId="3" fontId="52" fillId="24" borderId="0" xfId="1737" applyNumberFormat="1" applyFont="1" applyFill="1" applyAlignment="1" applyProtection="1">
      <alignment horizontal="right"/>
      <protection hidden="1"/>
    </xf>
    <xf numFmtId="3" fontId="112" fillId="24" borderId="0" xfId="0" applyNumberFormat="1" applyFont="1" applyFill="1" applyAlignment="1" applyProtection="1">
      <alignment horizontal="center" vertical="center"/>
      <protection hidden="1"/>
    </xf>
    <xf numFmtId="0" fontId="112" fillId="0" borderId="0" xfId="0" applyFont="1" applyAlignment="1" applyProtection="1">
      <alignment vertical="center"/>
      <protection hidden="1"/>
    </xf>
    <xf numFmtId="0" fontId="56" fillId="24" borderId="14" xfId="0" applyFont="1" applyFill="1" applyBorder="1" applyAlignment="1" applyProtection="1">
      <alignment horizontal="left" vertical="center"/>
      <protection hidden="1"/>
    </xf>
    <xf numFmtId="179" fontId="56" fillId="24" borderId="0" xfId="0" applyNumberFormat="1" applyFont="1" applyFill="1" applyBorder="1" applyAlignment="1" applyProtection="1">
      <alignment horizontal="left" vertical="center"/>
      <protection hidden="1"/>
    </xf>
    <xf numFmtId="41" fontId="52" fillId="24" borderId="25" xfId="274" quotePrefix="1" applyNumberFormat="1" applyFont="1" applyFill="1" applyBorder="1" applyAlignment="1" applyProtection="1">
      <alignment horizontal="right" vertical="center"/>
      <protection hidden="1"/>
    </xf>
    <xf numFmtId="41" fontId="52" fillId="24" borderId="25" xfId="274" applyNumberFormat="1" applyFont="1" applyFill="1" applyBorder="1" applyAlignment="1" applyProtection="1">
      <alignment horizontal="right" vertical="center"/>
      <protection hidden="1"/>
    </xf>
    <xf numFmtId="41" fontId="52" fillId="24" borderId="25" xfId="0" applyNumberFormat="1" applyFont="1" applyFill="1" applyBorder="1" applyAlignment="1" applyProtection="1">
      <alignment horizontal="right" vertical="center"/>
      <protection hidden="1"/>
    </xf>
    <xf numFmtId="184" fontId="52" fillId="24" borderId="25" xfId="274" applyNumberFormat="1" applyFont="1" applyFill="1" applyBorder="1" applyAlignment="1" applyProtection="1">
      <alignment horizontal="right" vertical="center"/>
      <protection hidden="1"/>
    </xf>
    <xf numFmtId="41" fontId="52" fillId="24" borderId="24" xfId="0" applyNumberFormat="1" applyFont="1" applyFill="1" applyBorder="1" applyAlignment="1" applyProtection="1">
      <alignment horizontal="right" vertical="center"/>
      <protection hidden="1"/>
    </xf>
    <xf numFmtId="0" fontId="56" fillId="24" borderId="0" xfId="0" applyFont="1" applyFill="1" applyBorder="1" applyAlignment="1" applyProtection="1">
      <alignment horizontal="left" vertical="center"/>
      <protection hidden="1"/>
    </xf>
    <xf numFmtId="1" fontId="47" fillId="24" borderId="0" xfId="0" quotePrefix="1" applyNumberFormat="1" applyFont="1" applyFill="1" applyBorder="1" applyAlignment="1" applyProtection="1">
      <alignment horizontal="center" vertical="center"/>
      <protection hidden="1"/>
    </xf>
    <xf numFmtId="179" fontId="113" fillId="24" borderId="0" xfId="1741" applyNumberFormat="1" applyFont="1" applyFill="1" applyBorder="1" applyAlignment="1" applyProtection="1">
      <alignment horizontal="left" vertical="center"/>
      <protection hidden="1"/>
    </xf>
    <xf numFmtId="41" fontId="56" fillId="24" borderId="0" xfId="0" applyNumberFormat="1" applyFont="1" applyFill="1" applyAlignment="1" applyProtection="1">
      <alignment horizontal="right" vertical="center"/>
      <protection hidden="1"/>
    </xf>
    <xf numFmtId="0" fontId="114" fillId="24" borderId="0" xfId="0" applyFont="1" applyFill="1" applyBorder="1" applyAlignment="1" applyProtection="1">
      <alignment horizontal="center" vertical="center"/>
      <protection hidden="1"/>
    </xf>
    <xf numFmtId="0" fontId="47" fillId="24" borderId="0" xfId="0" applyFont="1" applyFill="1" applyBorder="1" applyAlignment="1" applyProtection="1">
      <alignment horizontal="center" vertical="center"/>
      <protection hidden="1"/>
    </xf>
    <xf numFmtId="41" fontId="51" fillId="24" borderId="15" xfId="250" applyNumberFormat="1" applyFont="1" applyFill="1" applyBorder="1" applyAlignment="1" applyProtection="1">
      <alignment horizontal="right" vertical="center"/>
      <protection hidden="1"/>
    </xf>
    <xf numFmtId="41" fontId="51" fillId="24" borderId="0" xfId="250" applyNumberFormat="1" applyFont="1" applyFill="1" applyAlignment="1" applyProtection="1">
      <alignment horizontal="right" vertical="center"/>
      <protection hidden="1"/>
    </xf>
    <xf numFmtId="180" fontId="51" fillId="24" borderId="0" xfId="0" applyNumberFormat="1" applyFont="1" applyFill="1" applyBorder="1" applyAlignment="1" applyProtection="1">
      <alignment horizontal="right" vertical="center"/>
      <protection hidden="1"/>
    </xf>
    <xf numFmtId="41" fontId="47" fillId="24" borderId="15" xfId="325" applyFont="1" applyFill="1" applyBorder="1" applyAlignment="1" applyProtection="1">
      <alignment vertical="center"/>
      <protection locked="0" hidden="1"/>
    </xf>
    <xf numFmtId="180" fontId="47" fillId="24" borderId="0" xfId="0" applyNumberFormat="1" applyFont="1" applyFill="1" applyBorder="1" applyAlignment="1" applyProtection="1">
      <alignment horizontal="right" vertical="center"/>
      <protection hidden="1"/>
    </xf>
    <xf numFmtId="41" fontId="47" fillId="24" borderId="0" xfId="1762" applyFont="1" applyFill="1" applyProtection="1">
      <alignment vertical="center"/>
      <protection locked="0" hidden="1"/>
    </xf>
    <xf numFmtId="179" fontId="47" fillId="24" borderId="0" xfId="0" applyNumberFormat="1" applyFont="1" applyFill="1" applyBorder="1" applyAlignment="1" applyProtection="1">
      <alignment horizontal="right" vertical="center"/>
      <protection locked="0" hidden="1"/>
    </xf>
    <xf numFmtId="41" fontId="47" fillId="24" borderId="24" xfId="325" applyFont="1" applyFill="1" applyBorder="1" applyAlignment="1" applyProtection="1">
      <alignment vertical="center"/>
      <protection locked="0" hidden="1"/>
    </xf>
    <xf numFmtId="41" fontId="47" fillId="24" borderId="25" xfId="0" applyNumberFormat="1" applyFont="1" applyFill="1" applyBorder="1" applyAlignment="1" applyProtection="1">
      <alignment horizontal="right" vertical="center"/>
      <protection locked="0" hidden="1"/>
    </xf>
    <xf numFmtId="180" fontId="47" fillId="24" borderId="25" xfId="0" applyNumberFormat="1" applyFont="1" applyFill="1" applyBorder="1" applyAlignment="1" applyProtection="1">
      <alignment horizontal="right" vertical="center"/>
      <protection hidden="1"/>
    </xf>
    <xf numFmtId="41" fontId="47" fillId="24" borderId="25" xfId="340" applyNumberFormat="1" applyFont="1" applyFill="1" applyBorder="1" applyAlignment="1" applyProtection="1">
      <alignment horizontal="right" vertical="center"/>
      <protection locked="0" hidden="1"/>
    </xf>
    <xf numFmtId="179" fontId="47" fillId="24" borderId="25" xfId="0" applyNumberFormat="1" applyFont="1" applyFill="1" applyBorder="1" applyAlignment="1" applyProtection="1">
      <alignment horizontal="right" vertical="center"/>
      <protection locked="0" hidden="1"/>
    </xf>
    <xf numFmtId="41" fontId="51" fillId="24" borderId="0" xfId="1737" applyNumberFormat="1" applyFont="1" applyFill="1" applyAlignment="1" applyProtection="1">
      <alignment horizontal="right" vertical="center"/>
      <protection hidden="1"/>
    </xf>
    <xf numFmtId="0" fontId="51" fillId="24" borderId="15" xfId="1737" quotePrefix="1" applyNumberFormat="1" applyFont="1" applyFill="1" applyBorder="1" applyAlignment="1" applyProtection="1">
      <alignment horizontal="center" vertical="center"/>
      <protection hidden="1"/>
    </xf>
    <xf numFmtId="176" fontId="47" fillId="24" borderId="15" xfId="327" applyFont="1" applyFill="1" applyBorder="1" applyAlignment="1" applyProtection="1">
      <alignment horizontal="center" vertical="center"/>
      <protection hidden="1"/>
    </xf>
    <xf numFmtId="176" fontId="47" fillId="24" borderId="14" xfId="327" applyFont="1" applyFill="1" applyBorder="1" applyAlignment="1" applyProtection="1">
      <alignment horizontal="center" vertical="center"/>
      <protection hidden="1"/>
    </xf>
    <xf numFmtId="41" fontId="47" fillId="24" borderId="0" xfId="1737" applyNumberFormat="1" applyFont="1" applyFill="1" applyBorder="1" applyAlignment="1" applyProtection="1">
      <alignment horizontal="left" vertical="center"/>
      <protection locked="0" hidden="1"/>
    </xf>
    <xf numFmtId="41" fontId="47" fillId="24" borderId="15" xfId="1737" applyNumberFormat="1" applyFont="1" applyFill="1" applyBorder="1" applyAlignment="1" applyProtection="1">
      <alignment horizontal="left" vertical="center"/>
      <protection hidden="1"/>
    </xf>
    <xf numFmtId="41" fontId="47" fillId="24" borderId="14" xfId="1737" applyNumberFormat="1" applyFont="1" applyFill="1" applyBorder="1" applyAlignment="1" applyProtection="1">
      <alignment horizontal="left" vertical="center"/>
      <protection hidden="1"/>
    </xf>
    <xf numFmtId="41" fontId="47" fillId="24" borderId="0" xfId="1737" applyNumberFormat="1" applyFont="1" applyFill="1" applyAlignment="1" applyProtection="1">
      <alignment horizontal="right" vertical="center"/>
      <protection locked="0" hidden="1"/>
    </xf>
    <xf numFmtId="41" fontId="47" fillId="24" borderId="24" xfId="1737" applyNumberFormat="1" applyFont="1" applyFill="1" applyBorder="1" applyAlignment="1" applyProtection="1">
      <alignment horizontal="right" vertical="center"/>
      <protection hidden="1"/>
    </xf>
    <xf numFmtId="41" fontId="47" fillId="24" borderId="25" xfId="1737" applyNumberFormat="1" applyFont="1" applyFill="1" applyBorder="1" applyAlignment="1" applyProtection="1">
      <alignment horizontal="right" vertical="center"/>
      <protection hidden="1"/>
    </xf>
    <xf numFmtId="41" fontId="47" fillId="24" borderId="25" xfId="1737" applyNumberFormat="1" applyFont="1" applyFill="1" applyBorder="1" applyAlignment="1" applyProtection="1">
      <alignment horizontal="left" vertical="center"/>
      <protection locked="0" hidden="1"/>
    </xf>
    <xf numFmtId="41" fontId="47" fillId="24" borderId="25" xfId="1737" applyNumberFormat="1" applyFont="1" applyFill="1" applyBorder="1" applyAlignment="1" applyProtection="1">
      <alignment horizontal="left" vertical="center"/>
      <protection hidden="1"/>
    </xf>
    <xf numFmtId="41" fontId="47" fillId="24" borderId="24" xfId="1737" applyNumberFormat="1" applyFont="1" applyFill="1" applyBorder="1" applyAlignment="1" applyProtection="1">
      <alignment horizontal="left" vertical="center"/>
      <protection hidden="1"/>
    </xf>
    <xf numFmtId="41" fontId="47" fillId="24" borderId="23" xfId="1737" applyNumberFormat="1" applyFont="1" applyFill="1" applyBorder="1" applyAlignment="1" applyProtection="1">
      <alignment horizontal="left" vertical="center"/>
      <protection hidden="1"/>
    </xf>
    <xf numFmtId="43" fontId="47" fillId="24" borderId="0" xfId="0" applyNumberFormat="1" applyFont="1" applyFill="1" applyAlignment="1" applyProtection="1">
      <alignment horizontal="right" vertical="center"/>
      <protection hidden="1"/>
    </xf>
    <xf numFmtId="41" fontId="47" fillId="24" borderId="14" xfId="0" applyNumberFormat="1" applyFont="1" applyFill="1" applyBorder="1" applyAlignment="1" applyProtection="1">
      <alignment horizontal="right" vertical="center"/>
      <protection hidden="1"/>
    </xf>
    <xf numFmtId="41" fontId="47" fillId="24" borderId="0" xfId="0" applyNumberFormat="1" applyFont="1" applyFill="1" applyAlignment="1" applyProtection="1">
      <alignment horizontal="right" vertical="center"/>
      <protection locked="0" hidden="1"/>
    </xf>
    <xf numFmtId="41" fontId="47" fillId="24" borderId="24" xfId="0" applyNumberFormat="1" applyFont="1" applyFill="1" applyBorder="1" applyAlignment="1" applyProtection="1">
      <alignment horizontal="right" vertical="center"/>
      <protection hidden="1"/>
    </xf>
    <xf numFmtId="1" fontId="47" fillId="24" borderId="14" xfId="0" quotePrefix="1" applyNumberFormat="1" applyFont="1" applyFill="1" applyBorder="1" applyAlignment="1" applyProtection="1">
      <alignment horizontal="center" vertical="center"/>
      <protection hidden="1"/>
    </xf>
    <xf numFmtId="0" fontId="47" fillId="24" borderId="0" xfId="0" applyFont="1" applyFill="1" applyBorder="1" applyAlignment="1" applyProtection="1">
      <alignment horizontal="center" vertical="center"/>
      <protection hidden="1"/>
    </xf>
    <xf numFmtId="1" fontId="51" fillId="24" borderId="14" xfId="0" quotePrefix="1" applyNumberFormat="1" applyFont="1" applyFill="1" applyBorder="1" applyAlignment="1" applyProtection="1">
      <alignment horizontal="center" vertical="center"/>
      <protection hidden="1"/>
    </xf>
    <xf numFmtId="199" fontId="55" fillId="24" borderId="0" xfId="0" applyNumberFormat="1" applyFont="1" applyFill="1" applyBorder="1" applyAlignment="1" applyProtection="1">
      <alignment horizontal="right" vertical="center"/>
      <protection hidden="1"/>
    </xf>
    <xf numFmtId="200" fontId="116" fillId="24" borderId="0" xfId="0" applyNumberFormat="1" applyFont="1" applyFill="1" applyBorder="1" applyAlignment="1" applyProtection="1">
      <alignment horizontal="right" vertical="center"/>
      <protection hidden="1"/>
    </xf>
    <xf numFmtId="0" fontId="114" fillId="24" borderId="0" xfId="0" applyNumberFormat="1" applyFont="1" applyFill="1" applyBorder="1" applyAlignment="1" applyProtection="1">
      <alignment horizontal="center" vertical="center"/>
      <protection hidden="1"/>
    </xf>
    <xf numFmtId="3" fontId="114" fillId="24" borderId="0" xfId="0" applyNumberFormat="1" applyFont="1" applyFill="1" applyAlignment="1" applyProtection="1">
      <alignment horizontal="center" vertical="center"/>
      <protection hidden="1"/>
    </xf>
    <xf numFmtId="0" fontId="114" fillId="24" borderId="0" xfId="0" applyFont="1" applyFill="1" applyAlignment="1" applyProtection="1">
      <alignment horizontal="center" vertical="center"/>
      <protection hidden="1"/>
    </xf>
    <xf numFmtId="1" fontId="117" fillId="24" borderId="0" xfId="0" quotePrefix="1" applyNumberFormat="1" applyFont="1" applyFill="1" applyBorder="1" applyAlignment="1" applyProtection="1">
      <alignment horizontal="center" vertical="center" shrinkToFit="1"/>
      <protection hidden="1"/>
    </xf>
    <xf numFmtId="0" fontId="114" fillId="0" borderId="0" xfId="1742" applyFont="1" applyBorder="1" applyAlignment="1" applyProtection="1">
      <alignment horizontal="center" vertical="center" shrinkToFit="1"/>
      <protection hidden="1"/>
    </xf>
    <xf numFmtId="0" fontId="115" fillId="56" borderId="0" xfId="0" applyFont="1" applyFill="1" applyBorder="1" applyAlignment="1" applyProtection="1">
      <protection hidden="1"/>
    </xf>
    <xf numFmtId="0" fontId="114" fillId="0" borderId="0" xfId="1742" applyFont="1" applyAlignment="1" applyProtection="1">
      <alignment horizontal="center" vertical="center"/>
      <protection hidden="1"/>
    </xf>
    <xf numFmtId="0" fontId="114" fillId="0" borderId="0" xfId="1742" applyFont="1" applyBorder="1" applyAlignment="1" applyProtection="1">
      <alignment horizontal="center" vertical="center"/>
      <protection hidden="1"/>
    </xf>
    <xf numFmtId="0" fontId="115" fillId="24" borderId="14" xfId="0" applyFont="1" applyFill="1" applyBorder="1" applyAlignment="1" applyProtection="1">
      <alignment horizontal="center" vertical="center"/>
      <protection hidden="1"/>
    </xf>
    <xf numFmtId="199" fontId="115" fillId="24" borderId="0" xfId="0" applyNumberFormat="1" applyFont="1" applyFill="1" applyAlignment="1" applyProtection="1">
      <alignment horizontal="right" vertical="center"/>
      <protection hidden="1"/>
    </xf>
    <xf numFmtId="43" fontId="118" fillId="24" borderId="0" xfId="0" applyNumberFormat="1" applyFont="1" applyFill="1" applyBorder="1" applyAlignment="1" applyProtection="1">
      <alignment horizontal="right" vertical="center"/>
      <protection hidden="1"/>
    </xf>
    <xf numFmtId="179" fontId="114" fillId="24" borderId="0" xfId="0" applyNumberFormat="1" applyFont="1" applyFill="1" applyAlignment="1" applyProtection="1">
      <alignment horizontal="center" vertical="center"/>
      <protection hidden="1"/>
    </xf>
    <xf numFmtId="41" fontId="52" fillId="24" borderId="0" xfId="0" quotePrefix="1" applyNumberFormat="1" applyFont="1" applyFill="1" applyBorder="1" applyAlignment="1" applyProtection="1">
      <alignment horizontal="right" vertical="center"/>
      <protection locked="0" hidden="1"/>
    </xf>
    <xf numFmtId="41" fontId="52" fillId="24" borderId="0" xfId="1739" quotePrefix="1" applyNumberFormat="1" applyFont="1" applyFill="1" applyBorder="1" applyAlignment="1" applyProtection="1">
      <alignment horizontal="right" vertical="center"/>
      <protection locked="0" hidden="1"/>
    </xf>
    <xf numFmtId="41" fontId="47" fillId="24" borderId="0" xfId="0" applyNumberFormat="1" applyFont="1" applyFill="1" applyBorder="1" applyAlignment="1" applyProtection="1">
      <alignment horizontal="center" vertical="center"/>
      <protection locked="0" hidden="1"/>
    </xf>
    <xf numFmtId="41" fontId="52" fillId="24" borderId="0" xfId="0" applyNumberFormat="1" applyFont="1" applyFill="1" applyBorder="1" applyAlignment="1" applyProtection="1">
      <alignment horizontal="center" vertical="center"/>
      <protection locked="0" hidden="1"/>
    </xf>
    <xf numFmtId="178" fontId="47" fillId="24" borderId="0" xfId="250" applyNumberFormat="1" applyFont="1" applyFill="1" applyBorder="1" applyAlignment="1" applyProtection="1">
      <alignment horizontal="right" vertical="center"/>
      <protection hidden="1"/>
    </xf>
    <xf numFmtId="41" fontId="51" fillId="24" borderId="0" xfId="0" applyNumberFormat="1" applyFont="1" applyFill="1" applyBorder="1" applyAlignment="1" applyProtection="1">
      <alignment horizontal="right" vertical="center"/>
      <protection hidden="1"/>
    </xf>
    <xf numFmtId="184" fontId="51" fillId="24" borderId="0" xfId="0" applyNumberFormat="1" applyFont="1" applyFill="1" applyBorder="1" applyAlignment="1" applyProtection="1">
      <alignment horizontal="left" vertical="center"/>
      <protection hidden="1"/>
    </xf>
    <xf numFmtId="178" fontId="51" fillId="24" borderId="0" xfId="250" applyNumberFormat="1" applyFont="1" applyFill="1" applyBorder="1" applyAlignment="1" applyProtection="1">
      <alignment horizontal="right" vertical="center"/>
      <protection hidden="1"/>
    </xf>
    <xf numFmtId="186" fontId="51" fillId="24" borderId="0" xfId="0" applyNumberFormat="1" applyFont="1" applyFill="1" applyBorder="1" applyAlignment="1" applyProtection="1">
      <alignment horizontal="right" vertical="center"/>
      <protection hidden="1"/>
    </xf>
    <xf numFmtId="41" fontId="47" fillId="24" borderId="15" xfId="0" applyNumberFormat="1" applyFont="1" applyFill="1" applyBorder="1" applyAlignment="1" applyProtection="1">
      <alignment horizontal="left" vertical="center"/>
      <protection hidden="1"/>
    </xf>
    <xf numFmtId="178" fontId="47" fillId="24" borderId="23" xfId="250" applyNumberFormat="1" applyFont="1" applyFill="1" applyBorder="1" applyAlignment="1" applyProtection="1">
      <alignment horizontal="right" vertical="center"/>
      <protection hidden="1"/>
    </xf>
    <xf numFmtId="41" fontId="47" fillId="24" borderId="24" xfId="0" applyNumberFormat="1" applyFont="1" applyFill="1" applyBorder="1" applyAlignment="1" applyProtection="1">
      <alignment horizontal="left" vertical="center"/>
      <protection hidden="1"/>
    </xf>
    <xf numFmtId="0" fontId="52" fillId="24" borderId="18" xfId="0" applyFont="1" applyFill="1" applyBorder="1" applyAlignment="1" applyProtection="1">
      <protection hidden="1"/>
    </xf>
    <xf numFmtId="3" fontId="52" fillId="24" borderId="18" xfId="0" applyNumberFormat="1" applyFont="1" applyFill="1" applyBorder="1" applyAlignment="1" applyProtection="1">
      <alignment horizontal="right"/>
      <protection hidden="1"/>
    </xf>
    <xf numFmtId="176" fontId="52" fillId="24" borderId="0" xfId="250" quotePrefix="1" applyFont="1" applyFill="1" applyBorder="1" applyAlignment="1" applyProtection="1">
      <alignment horizontal="right" vertical="center"/>
      <protection locked="0" hidden="1"/>
    </xf>
    <xf numFmtId="176" fontId="52" fillId="24" borderId="0" xfId="250" applyFont="1" applyFill="1" applyBorder="1" applyAlignment="1" applyProtection="1">
      <alignment horizontal="center" vertical="center"/>
      <protection locked="0" hidden="1"/>
    </xf>
    <xf numFmtId="41" fontId="52" fillId="24" borderId="0" xfId="250" applyNumberFormat="1" applyFont="1" applyFill="1" applyBorder="1" applyAlignment="1" applyProtection="1">
      <alignment horizontal="center" vertical="center"/>
      <protection locked="0" hidden="1"/>
    </xf>
    <xf numFmtId="178" fontId="47" fillId="24" borderId="0" xfId="250" applyNumberFormat="1" applyFont="1" applyFill="1" applyBorder="1" applyAlignment="1" applyProtection="1">
      <alignment horizontal="right" vertical="center"/>
      <protection locked="0" hidden="1"/>
    </xf>
    <xf numFmtId="186" fontId="47" fillId="24" borderId="0" xfId="0" applyNumberFormat="1" applyFont="1" applyFill="1" applyBorder="1" applyAlignment="1" applyProtection="1">
      <alignment horizontal="right" vertical="center"/>
      <protection locked="0" hidden="1"/>
    </xf>
    <xf numFmtId="179" fontId="47" fillId="24" borderId="23" xfId="0" applyNumberFormat="1" applyFont="1" applyFill="1" applyBorder="1" applyAlignment="1" applyProtection="1">
      <alignment horizontal="center" vertical="center"/>
      <protection hidden="1"/>
    </xf>
    <xf numFmtId="1" fontId="55" fillId="24" borderId="14" xfId="0" quotePrefix="1" applyNumberFormat="1" applyFont="1" applyFill="1" applyBorder="1" applyAlignment="1" applyProtection="1">
      <alignment horizontal="center" vertical="center" shrinkToFit="1"/>
      <protection hidden="1"/>
    </xf>
    <xf numFmtId="176" fontId="52" fillId="56" borderId="0" xfId="250" applyFont="1" applyFill="1" applyBorder="1" applyAlignment="1" applyProtection="1">
      <alignment horizontal="right" vertical="center" shrinkToFit="1"/>
      <protection locked="0" hidden="1"/>
    </xf>
    <xf numFmtId="176" fontId="52" fillId="56" borderId="0" xfId="250" applyNumberFormat="1" applyFont="1" applyFill="1" applyBorder="1" applyAlignment="1" applyProtection="1">
      <alignment horizontal="right" vertical="center" shrinkToFit="1"/>
      <protection locked="0" hidden="1"/>
    </xf>
    <xf numFmtId="176" fontId="52" fillId="56" borderId="0" xfId="250" quotePrefix="1" applyFont="1" applyFill="1" applyBorder="1" applyAlignment="1" applyProtection="1">
      <alignment horizontal="right" vertical="center" shrinkToFit="1"/>
      <protection locked="0" hidden="1"/>
    </xf>
    <xf numFmtId="176" fontId="52" fillId="56" borderId="25" xfId="250" applyFont="1" applyFill="1" applyBorder="1" applyAlignment="1" applyProtection="1">
      <alignment horizontal="right" vertical="center" shrinkToFit="1"/>
      <protection locked="0" hidden="1"/>
    </xf>
    <xf numFmtId="199" fontId="56" fillId="56" borderId="0" xfId="250" applyNumberFormat="1" applyFont="1" applyFill="1" applyBorder="1" applyAlignment="1" applyProtection="1">
      <alignment horizontal="right" vertical="center"/>
      <protection locked="0" hidden="1"/>
    </xf>
    <xf numFmtId="176" fontId="56" fillId="56" borderId="0" xfId="250" applyFont="1" applyFill="1" applyBorder="1" applyAlignment="1" applyProtection="1">
      <alignment horizontal="right" vertical="center"/>
      <protection locked="0" hidden="1"/>
    </xf>
    <xf numFmtId="199" fontId="56" fillId="56" borderId="25" xfId="250" applyNumberFormat="1" applyFont="1" applyFill="1" applyBorder="1" applyAlignment="1" applyProtection="1">
      <alignment horizontal="right" vertical="center"/>
      <protection locked="0" hidden="1"/>
    </xf>
    <xf numFmtId="176" fontId="56" fillId="56" borderId="25" xfId="250" applyFont="1" applyFill="1" applyBorder="1" applyAlignment="1" applyProtection="1">
      <alignment horizontal="right" vertical="center"/>
      <protection locked="0" hidden="1"/>
    </xf>
    <xf numFmtId="181" fontId="55" fillId="24" borderId="0" xfId="1742" applyNumberFormat="1" applyFont="1" applyFill="1" applyBorder="1" applyAlignment="1" applyProtection="1">
      <alignment horizontal="right" vertical="center" shrinkToFit="1"/>
      <protection hidden="1"/>
    </xf>
    <xf numFmtId="185" fontId="55" fillId="24" borderId="0" xfId="1742" applyNumberFormat="1" applyFont="1" applyFill="1" applyBorder="1" applyAlignment="1" applyProtection="1">
      <alignment horizontal="right" vertical="center" shrinkToFit="1"/>
      <protection hidden="1"/>
    </xf>
    <xf numFmtId="199" fontId="64" fillId="24" borderId="0" xfId="1742" applyNumberFormat="1" applyFont="1" applyFill="1" applyBorder="1" applyAlignment="1" applyProtection="1">
      <alignment horizontal="right" vertical="center"/>
      <protection hidden="1"/>
    </xf>
    <xf numFmtId="41" fontId="64" fillId="24" borderId="0" xfId="1742" applyNumberFormat="1" applyFont="1" applyFill="1" applyBorder="1" applyAlignment="1" applyProtection="1">
      <alignment horizontal="right" vertical="center"/>
      <protection hidden="1"/>
    </xf>
    <xf numFmtId="1" fontId="64" fillId="24" borderId="0" xfId="0" quotePrefix="1" applyNumberFormat="1" applyFont="1" applyFill="1" applyBorder="1" applyAlignment="1" applyProtection="1">
      <alignment horizontal="center" vertical="center" shrinkToFit="1"/>
      <protection hidden="1"/>
    </xf>
    <xf numFmtId="0" fontId="52" fillId="24" borderId="14" xfId="0" applyFont="1" applyFill="1" applyBorder="1" applyAlignment="1" applyProtection="1">
      <alignment horizontal="center" vertical="center" shrinkToFit="1"/>
      <protection hidden="1"/>
    </xf>
    <xf numFmtId="0" fontId="56" fillId="24" borderId="15" xfId="0" applyFont="1" applyFill="1" applyBorder="1" applyAlignment="1" applyProtection="1">
      <alignment horizontal="center" vertical="center" shrinkToFit="1"/>
      <protection hidden="1"/>
    </xf>
    <xf numFmtId="199" fontId="56" fillId="24" borderId="0" xfId="1742" applyNumberFormat="1" applyFont="1" applyFill="1" applyBorder="1" applyAlignment="1" applyProtection="1">
      <alignment horizontal="right" vertical="center" shrinkToFit="1"/>
      <protection hidden="1"/>
    </xf>
    <xf numFmtId="181" fontId="56" fillId="24" borderId="0" xfId="1742" applyNumberFormat="1" applyFont="1" applyFill="1" applyBorder="1" applyAlignment="1" applyProtection="1">
      <alignment horizontal="right" vertical="center" shrinkToFit="1"/>
      <protection hidden="1"/>
    </xf>
    <xf numFmtId="0" fontId="56" fillId="24" borderId="0" xfId="0" applyFont="1" applyFill="1" applyBorder="1" applyAlignment="1" applyProtection="1">
      <alignment horizontal="center" vertical="center" shrinkToFit="1"/>
      <protection hidden="1"/>
    </xf>
    <xf numFmtId="185" fontId="52" fillId="56" borderId="0" xfId="1742" applyNumberFormat="1" applyFont="1" applyFill="1" applyBorder="1" applyAlignment="1" applyProtection="1">
      <alignment horizontal="right" vertical="center" shrinkToFit="1"/>
      <protection locked="0" hidden="1"/>
    </xf>
    <xf numFmtId="201" fontId="56" fillId="56" borderId="15" xfId="0" applyNumberFormat="1" applyFont="1" applyFill="1" applyBorder="1" applyAlignment="1" applyProtection="1">
      <alignment horizontal="left" vertical="center" shrinkToFit="1"/>
      <protection hidden="1"/>
    </xf>
    <xf numFmtId="179" fontId="52" fillId="56" borderId="14" xfId="0" applyNumberFormat="1" applyFont="1" applyFill="1" applyBorder="1" applyAlignment="1" applyProtection="1">
      <alignment horizontal="left" vertical="center" shrinkToFit="1"/>
      <protection hidden="1"/>
    </xf>
    <xf numFmtId="41" fontId="56" fillId="24" borderId="0" xfId="0" applyNumberFormat="1" applyFont="1" applyFill="1" applyBorder="1" applyAlignment="1" applyProtection="1">
      <alignment horizontal="left" vertical="center" shrinkToFit="1"/>
      <protection hidden="1"/>
    </xf>
    <xf numFmtId="185" fontId="52" fillId="56" borderId="25" xfId="1742" applyNumberFormat="1" applyFont="1" applyFill="1" applyBorder="1" applyAlignment="1" applyProtection="1">
      <alignment horizontal="right" vertical="center" shrinkToFit="1"/>
      <protection locked="0" hidden="1"/>
    </xf>
    <xf numFmtId="201" fontId="56" fillId="56" borderId="24" xfId="0" applyNumberFormat="1" applyFont="1" applyFill="1" applyBorder="1" applyAlignment="1" applyProtection="1">
      <alignment horizontal="left" vertical="center" shrinkToFit="1"/>
      <protection hidden="1"/>
    </xf>
    <xf numFmtId="179" fontId="52" fillId="56" borderId="23" xfId="0" applyNumberFormat="1" applyFont="1" applyFill="1" applyBorder="1" applyAlignment="1" applyProtection="1">
      <alignment horizontal="left" vertical="center" shrinkToFit="1"/>
      <protection hidden="1"/>
    </xf>
    <xf numFmtId="0" fontId="52" fillId="24" borderId="0" xfId="1742" applyFont="1" applyFill="1" applyBorder="1" applyAlignment="1" applyProtection="1">
      <alignment horizontal="center" vertical="center"/>
      <protection hidden="1"/>
    </xf>
    <xf numFmtId="0" fontId="52" fillId="24" borderId="0" xfId="0" applyFont="1" applyFill="1" applyBorder="1" applyAlignment="1" applyProtection="1">
      <alignment horizontal="right" vertical="center"/>
      <protection hidden="1"/>
    </xf>
    <xf numFmtId="0" fontId="52" fillId="0" borderId="0" xfId="1742" applyFont="1" applyBorder="1" applyAlignment="1" applyProtection="1">
      <alignment horizontal="center" vertical="center"/>
      <protection hidden="1"/>
    </xf>
    <xf numFmtId="0" fontId="52" fillId="24" borderId="0" xfId="1742" applyFont="1" applyFill="1" applyBorder="1" applyAlignment="1" applyProtection="1">
      <alignment horizontal="center"/>
      <protection hidden="1"/>
    </xf>
    <xf numFmtId="0" fontId="52" fillId="0" borderId="0" xfId="1742" applyFont="1" applyBorder="1" applyAlignment="1" applyProtection="1">
      <alignment horizontal="center"/>
      <protection hidden="1"/>
    </xf>
    <xf numFmtId="0" fontId="52" fillId="56" borderId="0" xfId="0" applyFont="1" applyFill="1" applyBorder="1" applyAlignment="1" applyProtection="1">
      <protection hidden="1"/>
    </xf>
    <xf numFmtId="0" fontId="47" fillId="56" borderId="0" xfId="1742" applyFont="1" applyFill="1" applyAlignment="1" applyProtection="1">
      <alignment horizontal="center" vertical="center"/>
      <protection hidden="1"/>
    </xf>
    <xf numFmtId="0" fontId="52" fillId="56" borderId="0" xfId="3233" applyFont="1" applyFill="1" applyAlignment="1" applyProtection="1">
      <alignment horizontal="left" vertical="center"/>
      <protection hidden="1"/>
    </xf>
    <xf numFmtId="0" fontId="47" fillId="56" borderId="0" xfId="1742" applyFont="1" applyFill="1" applyBorder="1" applyAlignment="1" applyProtection="1">
      <alignment horizontal="center" vertical="center"/>
      <protection hidden="1"/>
    </xf>
    <xf numFmtId="0" fontId="52" fillId="24" borderId="0" xfId="0" applyFont="1" applyFill="1" applyBorder="1" applyAlignment="1" applyProtection="1">
      <protection hidden="1"/>
    </xf>
    <xf numFmtId="3" fontId="52" fillId="24" borderId="0" xfId="0" applyNumberFormat="1" applyFont="1" applyFill="1" applyBorder="1" applyAlignment="1" applyProtection="1">
      <alignment horizontal="center"/>
      <protection hidden="1"/>
    </xf>
    <xf numFmtId="0" fontId="52" fillId="24" borderId="0" xfId="0" applyFont="1" applyFill="1" applyBorder="1" applyAlignment="1" applyProtection="1">
      <alignment horizontal="center"/>
      <protection hidden="1"/>
    </xf>
    <xf numFmtId="179" fontId="52" fillId="24" borderId="14" xfId="0" applyNumberFormat="1" applyFont="1" applyFill="1" applyBorder="1" applyAlignment="1" applyProtection="1">
      <alignment horizontal="left" vertical="center" shrinkToFit="1"/>
      <protection hidden="1"/>
    </xf>
    <xf numFmtId="199" fontId="52" fillId="24" borderId="0" xfId="0" quotePrefix="1" applyNumberFormat="1" applyFont="1" applyFill="1" applyAlignment="1" applyProtection="1">
      <alignment horizontal="right" vertical="center"/>
      <protection locked="0" hidden="1"/>
    </xf>
    <xf numFmtId="199" fontId="52" fillId="24" borderId="0" xfId="0" applyNumberFormat="1" applyFont="1" applyFill="1" applyAlignment="1" applyProtection="1">
      <alignment horizontal="right" vertical="center"/>
      <protection hidden="1"/>
    </xf>
    <xf numFmtId="199" fontId="52" fillId="24" borderId="0" xfId="0" applyNumberFormat="1" applyFont="1" applyFill="1" applyAlignment="1" applyProtection="1">
      <alignment horizontal="right" vertical="center"/>
      <protection locked="0" hidden="1"/>
    </xf>
    <xf numFmtId="179" fontId="52" fillId="24" borderId="23" xfId="0" applyNumberFormat="1" applyFont="1" applyFill="1" applyBorder="1" applyAlignment="1" applyProtection="1">
      <alignment horizontal="left" vertical="center" shrinkToFit="1"/>
      <protection hidden="1"/>
    </xf>
    <xf numFmtId="199" fontId="52" fillId="24" borderId="24" xfId="0" quotePrefix="1" applyNumberFormat="1" applyFont="1" applyFill="1" applyBorder="1" applyAlignment="1" applyProtection="1">
      <alignment horizontal="right" vertical="center"/>
      <protection locked="0" hidden="1"/>
    </xf>
    <xf numFmtId="199" fontId="52" fillId="24" borderId="25" xfId="0" quotePrefix="1" applyNumberFormat="1" applyFont="1" applyFill="1" applyBorder="1" applyAlignment="1" applyProtection="1">
      <alignment horizontal="right" vertical="center"/>
      <protection locked="0" hidden="1"/>
    </xf>
    <xf numFmtId="199" fontId="52" fillId="24" borderId="25" xfId="0" applyNumberFormat="1" applyFont="1" applyFill="1" applyBorder="1" applyAlignment="1" applyProtection="1">
      <alignment horizontal="right" vertical="center"/>
      <protection hidden="1"/>
    </xf>
    <xf numFmtId="200" fontId="111" fillId="24" borderId="25" xfId="0" applyNumberFormat="1" applyFont="1" applyFill="1" applyBorder="1" applyAlignment="1" applyProtection="1">
      <alignment horizontal="right" vertical="center"/>
      <protection hidden="1"/>
    </xf>
    <xf numFmtId="0" fontId="52" fillId="24" borderId="0" xfId="0" applyFont="1" applyFill="1" applyBorder="1" applyAlignment="1" applyProtection="1">
      <alignment horizontal="left" wrapText="1"/>
      <protection hidden="1"/>
    </xf>
    <xf numFmtId="179" fontId="52" fillId="24" borderId="0" xfId="0" applyNumberFormat="1" applyFont="1" applyFill="1" applyAlignment="1" applyProtection="1">
      <alignment horizontal="center"/>
      <protection hidden="1"/>
    </xf>
    <xf numFmtId="3" fontId="54" fillId="24" borderId="0" xfId="0" applyNumberFormat="1" applyFont="1" applyFill="1" applyAlignment="1" applyProtection="1">
      <alignment vertical="center" wrapText="1"/>
      <protection hidden="1"/>
    </xf>
    <xf numFmtId="3" fontId="47" fillId="24" borderId="17" xfId="1737" applyNumberFormat="1" applyFont="1" applyFill="1" applyBorder="1" applyAlignment="1" applyProtection="1">
      <alignment vertical="center"/>
      <protection hidden="1"/>
    </xf>
    <xf numFmtId="3" fontId="47" fillId="24" borderId="16" xfId="1737" applyNumberFormat="1" applyFont="1" applyFill="1" applyBorder="1" applyAlignment="1" applyProtection="1">
      <alignment vertical="center"/>
      <protection hidden="1"/>
    </xf>
    <xf numFmtId="3" fontId="47" fillId="24" borderId="34" xfId="1737" applyNumberFormat="1" applyFont="1" applyFill="1" applyBorder="1" applyAlignment="1" applyProtection="1">
      <alignment horizontal="center" vertical="center"/>
      <protection hidden="1"/>
    </xf>
    <xf numFmtId="0" fontId="49" fillId="24" borderId="0" xfId="0" applyFont="1" applyFill="1" applyBorder="1" applyAlignment="1" applyProtection="1">
      <alignment horizontal="center" vertical="center"/>
      <protection hidden="1"/>
    </xf>
    <xf numFmtId="0" fontId="47" fillId="24" borderId="0" xfId="0" applyFont="1" applyFill="1" applyBorder="1" applyAlignment="1" applyProtection="1">
      <alignment horizontal="center" vertical="center"/>
      <protection hidden="1"/>
    </xf>
    <xf numFmtId="1" fontId="47" fillId="24" borderId="0" xfId="0" quotePrefix="1" applyNumberFormat="1" applyFont="1" applyFill="1" applyBorder="1" applyAlignment="1" applyProtection="1">
      <alignment horizontal="center" vertical="center"/>
      <protection hidden="1"/>
    </xf>
    <xf numFmtId="1" fontId="47" fillId="24" borderId="14" xfId="0" quotePrefix="1" applyNumberFormat="1" applyFont="1" applyFill="1" applyBorder="1" applyAlignment="1" applyProtection="1">
      <alignment horizontal="center" vertical="center"/>
      <protection hidden="1"/>
    </xf>
    <xf numFmtId="0" fontId="48" fillId="24" borderId="0" xfId="0" applyFont="1" applyFill="1" applyBorder="1" applyAlignment="1" applyProtection="1">
      <alignment horizontal="center" vertical="center"/>
      <protection hidden="1"/>
    </xf>
    <xf numFmtId="203" fontId="51" fillId="24" borderId="14" xfId="327" quotePrefix="1" applyNumberFormat="1" applyFont="1" applyFill="1" applyBorder="1" applyAlignment="1" applyProtection="1">
      <alignment horizontal="center" vertical="center"/>
      <protection hidden="1"/>
    </xf>
    <xf numFmtId="41" fontId="47" fillId="24" borderId="14" xfId="0" applyNumberFormat="1" applyFont="1" applyFill="1" applyBorder="1" applyAlignment="1" applyProtection="1">
      <alignment horizontal="center" vertical="center"/>
      <protection hidden="1"/>
    </xf>
    <xf numFmtId="41" fontId="47" fillId="57" borderId="0" xfId="0" applyNumberFormat="1" applyFont="1" applyFill="1" applyBorder="1" applyAlignment="1" applyProtection="1">
      <alignment horizontal="right" vertical="center"/>
      <protection hidden="1"/>
    </xf>
    <xf numFmtId="0" fontId="52" fillId="24" borderId="0" xfId="0" applyNumberFormat="1" applyFont="1" applyFill="1" applyAlignment="1" applyProtection="1">
      <alignment horizontal="right"/>
      <protection hidden="1"/>
    </xf>
    <xf numFmtId="204" fontId="47" fillId="24" borderId="14" xfId="327" quotePrefix="1" applyNumberFormat="1" applyFont="1" applyFill="1" applyBorder="1" applyAlignment="1" applyProtection="1">
      <alignment horizontal="center" vertical="center"/>
      <protection hidden="1"/>
    </xf>
    <xf numFmtId="204" fontId="51" fillId="24" borderId="14" xfId="327" quotePrefix="1" applyNumberFormat="1" applyFont="1" applyFill="1" applyBorder="1" applyAlignment="1" applyProtection="1">
      <alignment horizontal="center" vertical="center"/>
      <protection hidden="1"/>
    </xf>
    <xf numFmtId="41" fontId="64" fillId="24" borderId="0" xfId="0" applyNumberFormat="1" applyFont="1" applyFill="1" applyAlignment="1" applyProtection="1">
      <alignment horizontal="right" vertical="center" shrinkToFit="1"/>
      <protection locked="0" hidden="1"/>
    </xf>
    <xf numFmtId="0" fontId="49" fillId="24" borderId="0" xfId="0" applyFont="1" applyFill="1" applyBorder="1" applyAlignment="1" applyProtection="1">
      <alignment horizontal="center" vertical="center"/>
      <protection hidden="1"/>
    </xf>
    <xf numFmtId="0" fontId="47" fillId="24" borderId="0" xfId="0" applyFont="1" applyFill="1" applyBorder="1" applyAlignment="1" applyProtection="1">
      <alignment horizontal="center" vertical="center"/>
      <protection hidden="1"/>
    </xf>
    <xf numFmtId="0" fontId="48" fillId="24" borderId="0" xfId="0" applyFont="1" applyFill="1" applyBorder="1" applyAlignment="1" applyProtection="1">
      <alignment horizontal="center" vertical="center"/>
      <protection hidden="1"/>
    </xf>
    <xf numFmtId="1" fontId="64" fillId="24" borderId="0" xfId="0" quotePrefix="1" applyNumberFormat="1" applyFont="1" applyFill="1" applyBorder="1" applyAlignment="1" applyProtection="1">
      <alignment horizontal="center" vertical="center"/>
      <protection hidden="1"/>
    </xf>
    <xf numFmtId="1" fontId="64" fillId="24" borderId="14" xfId="0" quotePrefix="1" applyNumberFormat="1" applyFont="1" applyFill="1" applyBorder="1" applyAlignment="1" applyProtection="1">
      <alignment horizontal="center" vertical="center"/>
      <protection hidden="1"/>
    </xf>
    <xf numFmtId="41" fontId="64" fillId="56" borderId="0" xfId="0" applyNumberFormat="1" applyFont="1" applyFill="1" applyAlignment="1" applyProtection="1">
      <alignment horizontal="right" vertical="center" shrinkToFit="1"/>
      <protection locked="0" hidden="1"/>
    </xf>
    <xf numFmtId="184" fontId="64" fillId="56" borderId="0" xfId="0" applyNumberFormat="1" applyFont="1" applyFill="1" applyAlignment="1" applyProtection="1">
      <alignment horizontal="right" vertical="center" shrinkToFit="1"/>
      <protection locked="0" hidden="1"/>
    </xf>
    <xf numFmtId="41" fontId="64" fillId="56" borderId="0" xfId="0" applyNumberFormat="1" applyFont="1" applyFill="1" applyAlignment="1" applyProtection="1">
      <alignment horizontal="right" vertical="center" shrinkToFit="1"/>
      <protection hidden="1"/>
    </xf>
    <xf numFmtId="3" fontId="52" fillId="56" borderId="18" xfId="0" applyNumberFormat="1" applyFont="1" applyFill="1" applyBorder="1" applyAlignment="1" applyProtection="1">
      <alignment horizontal="left"/>
      <protection hidden="1"/>
    </xf>
    <xf numFmtId="184" fontId="52" fillId="56" borderId="18" xfId="0" applyNumberFormat="1" applyFont="1" applyFill="1" applyBorder="1" applyAlignment="1" applyProtection="1">
      <alignment horizontal="left"/>
      <protection hidden="1"/>
    </xf>
    <xf numFmtId="3" fontId="47" fillId="56" borderId="0" xfId="0" applyNumberFormat="1" applyFont="1" applyFill="1" applyAlignment="1" applyProtection="1">
      <alignment horizontal="center" vertical="center"/>
      <protection hidden="1"/>
    </xf>
    <xf numFmtId="184" fontId="47" fillId="56" borderId="0" xfId="0" applyNumberFormat="1" applyFont="1" applyFill="1" applyAlignment="1" applyProtection="1">
      <alignment horizontal="center" vertical="center"/>
      <protection hidden="1"/>
    </xf>
    <xf numFmtId="184" fontId="47" fillId="24" borderId="0" xfId="0" applyNumberFormat="1" applyFont="1" applyFill="1" applyAlignment="1" applyProtection="1">
      <alignment horizontal="center" vertical="center"/>
      <protection hidden="1"/>
    </xf>
    <xf numFmtId="0" fontId="65" fillId="24" borderId="0" xfId="0" applyFont="1" applyFill="1" applyBorder="1" applyAlignment="1" applyProtection="1">
      <alignment horizontal="center" vertical="center"/>
      <protection hidden="1"/>
    </xf>
    <xf numFmtId="41" fontId="47" fillId="24" borderId="0" xfId="0" applyNumberFormat="1" applyFont="1" applyFill="1" applyBorder="1" applyAlignment="1" applyProtection="1">
      <alignment horizontal="center" vertical="center"/>
      <protection hidden="1"/>
    </xf>
    <xf numFmtId="184" fontId="0" fillId="24" borderId="0" xfId="0" applyNumberFormat="1" applyFont="1" applyFill="1" applyAlignment="1" applyProtection="1">
      <alignment horizontal="center" vertical="center"/>
      <protection hidden="1"/>
    </xf>
    <xf numFmtId="179" fontId="64" fillId="24" borderId="0" xfId="0" applyNumberFormat="1" applyFont="1" applyFill="1" applyBorder="1" applyAlignment="1" applyProtection="1">
      <alignment horizontal="left" vertical="center"/>
      <protection hidden="1"/>
    </xf>
    <xf numFmtId="0" fontId="64" fillId="24" borderId="14" xfId="0" applyFont="1" applyFill="1" applyBorder="1" applyAlignment="1" applyProtection="1">
      <alignment horizontal="left" vertical="center"/>
      <protection hidden="1"/>
    </xf>
    <xf numFmtId="184" fontId="64" fillId="24" borderId="0" xfId="0" applyNumberFormat="1" applyFont="1" applyFill="1" applyAlignment="1" applyProtection="1">
      <alignment horizontal="right" vertical="center" shrinkToFit="1"/>
      <protection locked="0" hidden="1"/>
    </xf>
    <xf numFmtId="41" fontId="52" fillId="24" borderId="0" xfId="0" applyNumberFormat="1" applyFont="1" applyFill="1" applyAlignment="1" applyProtection="1">
      <alignment horizontal="right" vertical="center" shrinkToFit="1"/>
      <protection locked="0" hidden="1"/>
    </xf>
    <xf numFmtId="184" fontId="52" fillId="24" borderId="0" xfId="0" applyNumberFormat="1" applyFont="1" applyFill="1" applyAlignment="1" applyProtection="1">
      <alignment horizontal="right" vertical="center" shrinkToFit="1"/>
      <protection locked="0" hidden="1"/>
    </xf>
    <xf numFmtId="41" fontId="56" fillId="24" borderId="0" xfId="0" quotePrefix="1" applyNumberFormat="1" applyFont="1" applyFill="1" applyAlignment="1" applyProtection="1">
      <alignment horizontal="right" vertical="center" shrinkToFit="1"/>
      <protection hidden="1"/>
    </xf>
    <xf numFmtId="0" fontId="51" fillId="24" borderId="0" xfId="0" applyNumberFormat="1" applyFont="1" applyFill="1" applyBorder="1" applyAlignment="1" applyProtection="1">
      <alignment horizontal="left" vertical="center"/>
      <protection hidden="1"/>
    </xf>
    <xf numFmtId="184" fontId="56" fillId="24" borderId="0" xfId="0" applyNumberFormat="1" applyFont="1" applyFill="1" applyAlignment="1" applyProtection="1">
      <alignment horizontal="right" vertical="center" shrinkToFit="1"/>
      <protection locked="0" hidden="1"/>
    </xf>
    <xf numFmtId="41" fontId="64" fillId="24" borderId="0" xfId="274" applyNumberFormat="1" applyFont="1" applyFill="1" applyAlignment="1" applyProtection="1">
      <alignment horizontal="center" vertical="center" shrinkToFit="1"/>
      <protection hidden="1"/>
    </xf>
    <xf numFmtId="41" fontId="56" fillId="24" borderId="0" xfId="274" applyNumberFormat="1" applyFont="1" applyFill="1" applyAlignment="1" applyProtection="1">
      <alignment horizontal="right" vertical="center" shrinkToFit="1"/>
      <protection hidden="1"/>
    </xf>
    <xf numFmtId="41" fontId="52" fillId="24" borderId="0" xfId="274" applyNumberFormat="1" applyFont="1" applyFill="1" applyAlignment="1" applyProtection="1">
      <alignment horizontal="right" vertical="center" shrinkToFit="1"/>
      <protection locked="0" hidden="1"/>
    </xf>
    <xf numFmtId="41" fontId="56" fillId="24" borderId="0" xfId="274" quotePrefix="1" applyNumberFormat="1" applyFont="1" applyFill="1" applyAlignment="1" applyProtection="1">
      <alignment horizontal="right" vertical="center" shrinkToFit="1"/>
      <protection hidden="1"/>
    </xf>
    <xf numFmtId="41" fontId="52" fillId="24" borderId="0" xfId="274" quotePrefix="1" applyNumberFormat="1" applyFont="1" applyFill="1" applyAlignment="1" applyProtection="1">
      <alignment horizontal="right" vertical="center" shrinkToFit="1"/>
      <protection locked="0" hidden="1"/>
    </xf>
    <xf numFmtId="41" fontId="64" fillId="24" borderId="0" xfId="0" applyNumberFormat="1" applyFont="1" applyFill="1" applyAlignment="1" applyProtection="1">
      <alignment horizontal="right" vertical="center"/>
      <protection locked="0" hidden="1"/>
    </xf>
    <xf numFmtId="184" fontId="64" fillId="24" borderId="0" xfId="274" applyNumberFormat="1" applyFont="1" applyFill="1" applyAlignment="1" applyProtection="1">
      <alignment horizontal="right" vertical="center"/>
      <protection hidden="1"/>
    </xf>
    <xf numFmtId="41" fontId="64" fillId="24" borderId="0" xfId="274" applyNumberFormat="1" applyFont="1" applyFill="1" applyAlignment="1" applyProtection="1">
      <alignment horizontal="right" vertical="center"/>
      <protection hidden="1"/>
    </xf>
    <xf numFmtId="41" fontId="56" fillId="24" borderId="0" xfId="274" applyNumberFormat="1" applyFont="1" applyFill="1" applyAlignment="1" applyProtection="1">
      <alignment horizontal="right" vertical="center"/>
      <protection hidden="1"/>
    </xf>
    <xf numFmtId="41" fontId="52" fillId="24" borderId="0" xfId="0" applyNumberFormat="1" applyFont="1" applyFill="1" applyAlignment="1" applyProtection="1">
      <alignment horizontal="right" vertical="center"/>
      <protection locked="0" hidden="1"/>
    </xf>
    <xf numFmtId="184" fontId="52" fillId="24" borderId="0" xfId="274" applyNumberFormat="1" applyFont="1" applyFill="1" applyAlignment="1" applyProtection="1">
      <alignment horizontal="right" vertical="center"/>
      <protection locked="0" hidden="1"/>
    </xf>
    <xf numFmtId="41" fontId="52" fillId="24" borderId="0" xfId="274" applyNumberFormat="1" applyFont="1" applyFill="1" applyAlignment="1" applyProtection="1">
      <alignment horizontal="right" vertical="center"/>
      <protection locked="0" hidden="1"/>
    </xf>
    <xf numFmtId="41" fontId="56" fillId="24" borderId="0" xfId="274" quotePrefix="1" applyNumberFormat="1" applyFont="1" applyFill="1" applyAlignment="1" applyProtection="1">
      <alignment horizontal="right" vertical="center"/>
      <protection hidden="1"/>
    </xf>
    <xf numFmtId="184" fontId="56" fillId="24" borderId="0" xfId="274" applyNumberFormat="1" applyFont="1" applyFill="1" applyAlignment="1" applyProtection="1">
      <alignment horizontal="right" vertical="center"/>
      <protection hidden="1"/>
    </xf>
    <xf numFmtId="41" fontId="64" fillId="24" borderId="0" xfId="274" applyNumberFormat="1" applyFont="1" applyFill="1" applyAlignment="1" applyProtection="1">
      <alignment horizontal="center" vertical="center"/>
      <protection hidden="1"/>
    </xf>
    <xf numFmtId="176" fontId="47" fillId="24" borderId="0" xfId="3234" applyFont="1" applyFill="1" applyAlignment="1" applyProtection="1">
      <alignment horizontal="right" vertical="center"/>
      <protection locked="0" hidden="1"/>
    </xf>
    <xf numFmtId="176" fontId="47" fillId="24" borderId="25" xfId="3234" applyFont="1" applyFill="1" applyBorder="1" applyAlignment="1" applyProtection="1">
      <alignment horizontal="right" vertical="center"/>
      <protection locked="0" hidden="1"/>
    </xf>
    <xf numFmtId="199" fontId="47" fillId="24" borderId="0" xfId="3234" applyNumberFormat="1" applyFont="1" applyFill="1" applyBorder="1" applyAlignment="1" applyProtection="1">
      <alignment horizontal="right" vertical="center"/>
      <protection locked="0" hidden="1"/>
    </xf>
    <xf numFmtId="176" fontId="47" fillId="24" borderId="0" xfId="3234" applyFont="1" applyFill="1" applyBorder="1" applyAlignment="1" applyProtection="1">
      <alignment horizontal="right" vertical="center"/>
      <protection locked="0" hidden="1"/>
    </xf>
    <xf numFmtId="199" fontId="47" fillId="24" borderId="25" xfId="3234" applyNumberFormat="1" applyFont="1" applyFill="1" applyBorder="1" applyAlignment="1" applyProtection="1">
      <alignment horizontal="right" vertical="center"/>
      <protection locked="0" hidden="1"/>
    </xf>
    <xf numFmtId="176" fontId="47" fillId="24" borderId="0" xfId="250" applyFont="1" applyFill="1" applyAlignment="1" applyProtection="1">
      <alignment horizontal="right" vertical="center"/>
      <protection locked="0" hidden="1"/>
    </xf>
    <xf numFmtId="176" fontId="47" fillId="24" borderId="25" xfId="250" applyFont="1" applyFill="1" applyBorder="1" applyAlignment="1" applyProtection="1">
      <alignment horizontal="right" vertical="center"/>
      <protection locked="0" hidden="1"/>
    </xf>
    <xf numFmtId="199" fontId="47" fillId="24" borderId="0" xfId="250" applyNumberFormat="1" applyFont="1" applyFill="1" applyBorder="1" applyAlignment="1" applyProtection="1">
      <alignment horizontal="right" vertical="center"/>
      <protection locked="0" hidden="1"/>
    </xf>
    <xf numFmtId="199" fontId="47" fillId="24" borderId="25" xfId="250" applyNumberFormat="1" applyFont="1" applyFill="1" applyBorder="1" applyAlignment="1" applyProtection="1">
      <alignment horizontal="right" vertical="center"/>
      <protection locked="0" hidden="1"/>
    </xf>
    <xf numFmtId="179" fontId="113" fillId="24" borderId="14" xfId="1740" applyNumberFormat="1" applyFont="1" applyFill="1" applyBorder="1" applyAlignment="1" applyProtection="1">
      <alignment horizontal="left" vertical="center"/>
      <protection hidden="1"/>
    </xf>
    <xf numFmtId="41" fontId="113" fillId="24" borderId="0" xfId="273" applyNumberFormat="1" applyFont="1" applyFill="1" applyAlignment="1" applyProtection="1">
      <alignment horizontal="right" vertical="center"/>
      <protection locked="0" hidden="1"/>
    </xf>
    <xf numFmtId="0" fontId="113" fillId="24" borderId="0" xfId="0" applyNumberFormat="1" applyFont="1" applyFill="1" applyBorder="1" applyAlignment="1" applyProtection="1">
      <alignment horizontal="center" vertical="center"/>
      <protection hidden="1"/>
    </xf>
    <xf numFmtId="0" fontId="113" fillId="24" borderId="0" xfId="0" applyFont="1" applyFill="1" applyBorder="1" applyAlignment="1" applyProtection="1">
      <alignment horizontal="center" vertical="center"/>
      <protection hidden="1"/>
    </xf>
    <xf numFmtId="179" fontId="113" fillId="24" borderId="23" xfId="1740" applyNumberFormat="1" applyFont="1" applyFill="1" applyBorder="1" applyAlignment="1" applyProtection="1">
      <alignment horizontal="left" vertical="center"/>
      <protection hidden="1"/>
    </xf>
    <xf numFmtId="41" fontId="113" fillId="24" borderId="25" xfId="273" applyNumberFormat="1" applyFont="1" applyFill="1" applyBorder="1" applyAlignment="1" applyProtection="1">
      <alignment horizontal="right" vertical="center"/>
      <protection locked="0" hidden="1"/>
    </xf>
    <xf numFmtId="0" fontId="52" fillId="24" borderId="18" xfId="1738" applyNumberFormat="1" applyFont="1" applyFill="1" applyBorder="1" applyAlignment="1" applyProtection="1">
      <alignment horizontal="left"/>
      <protection hidden="1"/>
    </xf>
    <xf numFmtId="0" fontId="52" fillId="24" borderId="18" xfId="1738" applyFont="1" applyFill="1" applyBorder="1" applyAlignment="1" applyProtection="1">
      <alignment horizontal="right"/>
      <protection hidden="1"/>
    </xf>
    <xf numFmtId="0" fontId="119" fillId="24" borderId="0" xfId="0" applyNumberFormat="1" applyFont="1" applyFill="1" applyBorder="1" applyAlignment="1" applyProtection="1">
      <alignment horizontal="left"/>
      <protection hidden="1"/>
    </xf>
    <xf numFmtId="0" fontId="119" fillId="24" borderId="0" xfId="0" applyNumberFormat="1" applyFont="1" applyFill="1" applyAlignment="1" applyProtection="1">
      <alignment horizontal="left"/>
      <protection hidden="1"/>
    </xf>
    <xf numFmtId="0" fontId="119" fillId="24" borderId="0" xfId="0" applyNumberFormat="1" applyFont="1" applyFill="1" applyBorder="1" applyAlignment="1" applyProtection="1">
      <alignment horizontal="center"/>
      <protection hidden="1"/>
    </xf>
    <xf numFmtId="3" fontId="119" fillId="24" borderId="0" xfId="0" applyNumberFormat="1" applyFont="1" applyFill="1" applyAlignment="1" applyProtection="1">
      <alignment horizontal="left"/>
      <protection hidden="1"/>
    </xf>
    <xf numFmtId="0" fontId="119" fillId="24" borderId="0" xfId="0" applyFont="1" applyFill="1" applyAlignment="1" applyProtection="1">
      <alignment horizontal="right"/>
      <protection hidden="1"/>
    </xf>
    <xf numFmtId="179" fontId="119" fillId="24" borderId="0" xfId="0" applyNumberFormat="1" applyFont="1" applyFill="1" applyBorder="1" applyAlignment="1" applyProtection="1">
      <alignment horizontal="left" vertical="center"/>
      <protection hidden="1"/>
    </xf>
    <xf numFmtId="0" fontId="119" fillId="24" borderId="0" xfId="0" applyFont="1" applyFill="1" applyAlignment="1" applyProtection="1">
      <alignment horizontal="left" vertical="center"/>
      <protection hidden="1"/>
    </xf>
    <xf numFmtId="0" fontId="119" fillId="24" borderId="0" xfId="0" applyFont="1" applyFill="1" applyBorder="1" applyAlignment="1" applyProtection="1">
      <alignment horizontal="left" vertical="center"/>
      <protection hidden="1"/>
    </xf>
    <xf numFmtId="0" fontId="119" fillId="24" borderId="18" xfId="0" applyNumberFormat="1" applyFont="1" applyFill="1" applyBorder="1" applyAlignment="1" applyProtection="1">
      <alignment horizontal="center"/>
      <protection hidden="1"/>
    </xf>
    <xf numFmtId="0" fontId="119" fillId="24" borderId="0" xfId="0" applyNumberFormat="1" applyFont="1" applyFill="1" applyBorder="1" applyAlignment="1" applyProtection="1">
      <alignment vertical="center"/>
      <protection hidden="1"/>
    </xf>
    <xf numFmtId="179" fontId="119" fillId="24" borderId="0" xfId="0" applyNumberFormat="1" applyFont="1" applyFill="1" applyBorder="1" applyAlignment="1" applyProtection="1">
      <alignment horizontal="left"/>
      <protection hidden="1"/>
    </xf>
    <xf numFmtId="0" fontId="119" fillId="24" borderId="0" xfId="0" applyFont="1" applyFill="1" applyBorder="1" applyAlignment="1" applyProtection="1">
      <alignment horizontal="left"/>
      <protection hidden="1"/>
    </xf>
    <xf numFmtId="0" fontId="119" fillId="24" borderId="0" xfId="0" applyFont="1" applyFill="1" applyAlignment="1" applyProtection="1">
      <alignment horizontal="right" vertical="center"/>
      <protection hidden="1"/>
    </xf>
    <xf numFmtId="0" fontId="49" fillId="24" borderId="0" xfId="0" applyFont="1" applyFill="1" applyBorder="1" applyAlignment="1" applyProtection="1">
      <alignment horizontal="center" vertical="center"/>
      <protection hidden="1"/>
    </xf>
    <xf numFmtId="0" fontId="47" fillId="24" borderId="0" xfId="0" applyFont="1" applyFill="1" applyBorder="1" applyAlignment="1" applyProtection="1">
      <alignment horizontal="center" vertical="center"/>
      <protection hidden="1"/>
    </xf>
    <xf numFmtId="0" fontId="52" fillId="24" borderId="0" xfId="0" applyNumberFormat="1" applyFont="1" applyFill="1" applyBorder="1" applyAlignment="1" applyProtection="1">
      <alignment horizontal="right"/>
      <protection hidden="1"/>
    </xf>
    <xf numFmtId="0" fontId="48" fillId="24" borderId="0" xfId="0" applyFont="1" applyFill="1" applyBorder="1" applyAlignment="1" applyProtection="1">
      <alignment horizontal="center" vertical="center"/>
      <protection hidden="1"/>
    </xf>
    <xf numFmtId="180" fontId="52" fillId="24" borderId="0" xfId="0" applyNumberFormat="1" applyFont="1" applyFill="1" applyAlignment="1" applyProtection="1">
      <alignment horizontal="center" vertical="center"/>
      <protection hidden="1"/>
    </xf>
    <xf numFmtId="3" fontId="52" fillId="24" borderId="18" xfId="1738" applyNumberFormat="1" applyFont="1" applyFill="1" applyBorder="1" applyAlignment="1" applyProtection="1">
      <alignment horizontal="right"/>
      <protection hidden="1"/>
    </xf>
    <xf numFmtId="0" fontId="52" fillId="24" borderId="0" xfId="1738" applyFont="1" applyFill="1" applyBorder="1" applyAlignment="1" applyProtection="1">
      <alignment horizontal="right"/>
      <protection hidden="1"/>
    </xf>
    <xf numFmtId="180" fontId="52" fillId="24" borderId="0" xfId="1738" applyNumberFormat="1" applyFont="1" applyFill="1" applyBorder="1" applyAlignment="1" applyProtection="1">
      <alignment horizontal="left"/>
      <protection hidden="1"/>
    </xf>
    <xf numFmtId="3" fontId="52" fillId="24" borderId="0" xfId="1738" applyNumberFormat="1" applyFont="1" applyFill="1" applyBorder="1" applyAlignment="1" applyProtection="1">
      <alignment horizontal="center"/>
      <protection hidden="1"/>
    </xf>
    <xf numFmtId="180" fontId="52" fillId="24" borderId="0" xfId="1738" applyNumberFormat="1" applyFont="1" applyFill="1" applyBorder="1" applyAlignment="1" applyProtection="1">
      <alignment horizontal="center"/>
      <protection hidden="1"/>
    </xf>
    <xf numFmtId="176" fontId="47" fillId="24" borderId="0" xfId="0" applyNumberFormat="1" applyFont="1" applyFill="1" applyBorder="1" applyAlignment="1" applyProtection="1">
      <alignment horizontal="right" vertical="center"/>
      <protection hidden="1"/>
    </xf>
    <xf numFmtId="176" fontId="47" fillId="24" borderId="0" xfId="250" applyFont="1" applyFill="1" applyBorder="1" applyAlignment="1" applyProtection="1">
      <alignment horizontal="right" vertical="center"/>
      <protection hidden="1"/>
    </xf>
    <xf numFmtId="181" fontId="47" fillId="24" borderId="0" xfId="250" applyNumberFormat="1" applyFont="1" applyFill="1" applyBorder="1" applyAlignment="1" applyProtection="1">
      <alignment horizontal="right" vertical="center"/>
      <protection locked="0" hidden="1"/>
    </xf>
    <xf numFmtId="181" fontId="47" fillId="24" borderId="0" xfId="276" applyNumberFormat="1" applyFont="1" applyFill="1" applyBorder="1" applyAlignment="1" applyProtection="1">
      <alignment vertical="center"/>
      <protection locked="0" hidden="1"/>
    </xf>
    <xf numFmtId="49" fontId="47" fillId="24" borderId="23" xfId="0" applyNumberFormat="1" applyFont="1" applyFill="1" applyBorder="1" applyAlignment="1" applyProtection="1">
      <alignment horizontal="center" vertical="center"/>
      <protection hidden="1"/>
    </xf>
    <xf numFmtId="181" fontId="47" fillId="24" borderId="25" xfId="276" applyNumberFormat="1" applyFont="1" applyFill="1" applyBorder="1" applyAlignment="1" applyProtection="1">
      <alignment vertical="center"/>
      <protection locked="0" hidden="1"/>
    </xf>
    <xf numFmtId="0" fontId="47" fillId="24" borderId="24" xfId="0" applyFont="1" applyFill="1" applyBorder="1" applyAlignment="1" applyProtection="1">
      <alignment horizontal="center" vertical="center"/>
      <protection hidden="1"/>
    </xf>
    <xf numFmtId="0" fontId="52" fillId="24" borderId="0" xfId="328" applyNumberFormat="1" applyFont="1" applyFill="1" applyBorder="1" applyAlignment="1" applyProtection="1">
      <alignment horizontal="left" vertical="center"/>
      <protection hidden="1"/>
    </xf>
    <xf numFmtId="3" fontId="52" fillId="24" borderId="0" xfId="0" applyNumberFormat="1" applyFont="1" applyFill="1" applyBorder="1" applyAlignment="1" applyProtection="1">
      <alignment horizontal="center" vertical="center"/>
      <protection hidden="1"/>
    </xf>
    <xf numFmtId="1" fontId="55" fillId="24" borderId="15" xfId="0" quotePrefix="1" applyNumberFormat="1" applyFont="1" applyFill="1" applyBorder="1" applyAlignment="1" applyProtection="1">
      <alignment horizontal="center" vertical="center" shrinkToFit="1"/>
      <protection hidden="1"/>
    </xf>
    <xf numFmtId="41" fontId="114" fillId="24" borderId="0" xfId="0" applyNumberFormat="1" applyFont="1" applyFill="1" applyAlignment="1" applyProtection="1">
      <alignment horizontal="right" vertical="center"/>
      <protection locked="0" hidden="1"/>
    </xf>
    <xf numFmtId="0" fontId="48" fillId="24" borderId="0" xfId="0" applyFont="1" applyFill="1" applyAlignment="1" applyProtection="1">
      <alignment horizontal="center" vertical="center"/>
      <protection hidden="1"/>
    </xf>
    <xf numFmtId="3" fontId="49" fillId="24" borderId="0" xfId="0" applyNumberFormat="1" applyFont="1" applyFill="1" applyAlignment="1" applyProtection="1">
      <alignment horizontal="center" vertical="center"/>
      <protection hidden="1"/>
    </xf>
    <xf numFmtId="176" fontId="47" fillId="24" borderId="35" xfId="329" applyFont="1" applyFill="1" applyBorder="1" applyAlignment="1" applyProtection="1">
      <alignment horizontal="center" vertical="center" wrapText="1"/>
      <protection hidden="1"/>
    </xf>
    <xf numFmtId="176" fontId="47" fillId="24" borderId="22" xfId="329" applyFont="1" applyFill="1" applyBorder="1" applyAlignment="1" applyProtection="1">
      <alignment horizontal="center" vertical="center"/>
      <protection hidden="1"/>
    </xf>
    <xf numFmtId="176" fontId="47" fillId="24" borderId="36" xfId="329" applyFont="1" applyFill="1" applyBorder="1" applyAlignment="1" applyProtection="1">
      <alignment horizontal="center" vertical="center"/>
      <protection hidden="1"/>
    </xf>
    <xf numFmtId="180" fontId="47" fillId="24" borderId="16" xfId="0" applyNumberFormat="1" applyFont="1" applyFill="1" applyBorder="1" applyAlignment="1" applyProtection="1">
      <alignment horizontal="center" vertical="center" wrapText="1"/>
      <protection hidden="1"/>
    </xf>
    <xf numFmtId="180" fontId="47" fillId="24" borderId="20" xfId="0" applyNumberFormat="1" applyFont="1" applyFill="1" applyBorder="1" applyAlignment="1" applyProtection="1">
      <alignment horizontal="center" vertical="center" wrapText="1"/>
      <protection hidden="1"/>
    </xf>
    <xf numFmtId="180" fontId="47" fillId="24" borderId="37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38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39" xfId="0" applyNumberFormat="1" applyFont="1" applyFill="1" applyBorder="1" applyAlignment="1" applyProtection="1">
      <alignment horizontal="center" vertical="center"/>
      <protection hidden="1"/>
    </xf>
    <xf numFmtId="3" fontId="47" fillId="24" borderId="27" xfId="0" applyNumberFormat="1" applyFont="1" applyFill="1" applyBorder="1" applyAlignment="1" applyProtection="1">
      <alignment horizontal="center" vertical="center"/>
      <protection hidden="1"/>
    </xf>
    <xf numFmtId="3" fontId="47" fillId="24" borderId="39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27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40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41" xfId="0" applyNumberFormat="1" applyFont="1" applyFill="1" applyBorder="1" applyAlignment="1" applyProtection="1">
      <alignment horizontal="center" vertical="center"/>
      <protection hidden="1"/>
    </xf>
    <xf numFmtId="3" fontId="47" fillId="24" borderId="28" xfId="0" applyNumberFormat="1" applyFont="1" applyFill="1" applyBorder="1" applyAlignment="1" applyProtection="1">
      <alignment horizontal="center" vertical="center"/>
      <protection hidden="1"/>
    </xf>
    <xf numFmtId="3" fontId="48" fillId="24" borderId="0" xfId="1738" applyNumberFormat="1" applyFont="1" applyFill="1" applyAlignment="1" applyProtection="1">
      <alignment horizontal="center" vertical="center"/>
      <protection hidden="1"/>
    </xf>
    <xf numFmtId="0" fontId="47" fillId="24" borderId="35" xfId="329" applyNumberFormat="1" applyFont="1" applyFill="1" applyBorder="1" applyAlignment="1" applyProtection="1">
      <alignment horizontal="center" vertical="center" wrapText="1"/>
      <protection hidden="1"/>
    </xf>
    <xf numFmtId="0" fontId="47" fillId="24" borderId="22" xfId="329" applyNumberFormat="1" applyFont="1" applyFill="1" applyBorder="1" applyAlignment="1" applyProtection="1">
      <alignment horizontal="center" vertical="center"/>
      <protection hidden="1"/>
    </xf>
    <xf numFmtId="0" fontId="47" fillId="24" borderId="36" xfId="329" applyNumberFormat="1" applyFont="1" applyFill="1" applyBorder="1" applyAlignment="1" applyProtection="1">
      <alignment horizontal="center" vertical="center"/>
      <protection hidden="1"/>
    </xf>
    <xf numFmtId="3" fontId="47" fillId="24" borderId="17" xfId="1738" applyNumberFormat="1" applyFont="1" applyFill="1" applyBorder="1" applyAlignment="1" applyProtection="1">
      <alignment horizontal="center" vertical="center" wrapText="1"/>
      <protection hidden="1"/>
    </xf>
    <xf numFmtId="3" fontId="47" fillId="24" borderId="20" xfId="1738" applyNumberFormat="1" applyFont="1" applyFill="1" applyBorder="1" applyAlignment="1" applyProtection="1">
      <alignment horizontal="center" vertical="center" wrapText="1"/>
      <protection hidden="1"/>
    </xf>
    <xf numFmtId="3" fontId="47" fillId="24" borderId="37" xfId="1738" applyNumberFormat="1" applyFont="1" applyFill="1" applyBorder="1" applyAlignment="1" applyProtection="1">
      <alignment horizontal="center" vertical="center" wrapText="1"/>
      <protection hidden="1"/>
    </xf>
    <xf numFmtId="3" fontId="47" fillId="24" borderId="34" xfId="1738" applyNumberFormat="1" applyFont="1" applyFill="1" applyBorder="1" applyAlignment="1" applyProtection="1">
      <alignment horizontal="center" vertical="center" wrapText="1"/>
      <protection hidden="1"/>
    </xf>
    <xf numFmtId="3" fontId="47" fillId="24" borderId="45" xfId="1738" applyNumberFormat="1" applyFont="1" applyFill="1" applyBorder="1" applyAlignment="1" applyProtection="1">
      <alignment horizontal="center" vertical="center" wrapText="1"/>
      <protection hidden="1"/>
    </xf>
    <xf numFmtId="3" fontId="47" fillId="24" borderId="46" xfId="1738" applyNumberFormat="1" applyFont="1" applyFill="1" applyBorder="1" applyAlignment="1" applyProtection="1">
      <alignment horizontal="center" vertical="center" wrapText="1"/>
      <protection hidden="1"/>
    </xf>
    <xf numFmtId="3" fontId="47" fillId="24" borderId="18" xfId="1738" applyNumberFormat="1" applyFont="1" applyFill="1" applyBorder="1" applyAlignment="1" applyProtection="1">
      <alignment horizontal="center" vertical="center" wrapText="1"/>
      <protection hidden="1"/>
    </xf>
    <xf numFmtId="3" fontId="47" fillId="24" borderId="0" xfId="1738" applyNumberFormat="1" applyFont="1" applyFill="1" applyBorder="1" applyAlignment="1" applyProtection="1">
      <alignment horizontal="center" vertical="center" wrapText="1"/>
      <protection hidden="1"/>
    </xf>
    <xf numFmtId="3" fontId="47" fillId="24" borderId="47" xfId="1738" applyNumberFormat="1" applyFont="1" applyFill="1" applyBorder="1" applyAlignment="1" applyProtection="1">
      <alignment horizontal="center" vertical="center" wrapText="1"/>
      <protection hidden="1"/>
    </xf>
    <xf numFmtId="176" fontId="47" fillId="24" borderId="48" xfId="329" applyFont="1" applyFill="1" applyBorder="1" applyAlignment="1" applyProtection="1">
      <alignment horizontal="center" vertical="center" wrapText="1"/>
      <protection hidden="1"/>
    </xf>
    <xf numFmtId="176" fontId="47" fillId="24" borderId="49" xfId="329" applyFont="1" applyFill="1" applyBorder="1" applyAlignment="1" applyProtection="1">
      <alignment horizontal="center" vertical="center" wrapText="1"/>
      <protection hidden="1"/>
    </xf>
    <xf numFmtId="176" fontId="47" fillId="24" borderId="50" xfId="329" applyFont="1" applyFill="1" applyBorder="1" applyAlignment="1" applyProtection="1">
      <alignment horizontal="center" vertical="center" wrapText="1"/>
      <protection hidden="1"/>
    </xf>
    <xf numFmtId="176" fontId="47" fillId="24" borderId="51" xfId="329" applyFont="1" applyFill="1" applyBorder="1" applyAlignment="1" applyProtection="1">
      <alignment horizontal="center" vertical="center" wrapText="1"/>
      <protection hidden="1"/>
    </xf>
    <xf numFmtId="180" fontId="52" fillId="24" borderId="39" xfId="1738" applyNumberFormat="1" applyFont="1" applyFill="1" applyBorder="1" applyAlignment="1" applyProtection="1">
      <alignment horizontal="center" vertical="center" wrapText="1"/>
      <protection hidden="1"/>
    </xf>
    <xf numFmtId="180" fontId="52" fillId="24" borderId="27" xfId="1738" applyNumberFormat="1" applyFont="1" applyFill="1" applyBorder="1" applyAlignment="1" applyProtection="1">
      <alignment horizontal="center" vertical="center" wrapText="1"/>
      <protection hidden="1"/>
    </xf>
    <xf numFmtId="180" fontId="52" fillId="24" borderId="42" xfId="1738" applyNumberFormat="1" applyFont="1" applyFill="1" applyBorder="1" applyAlignment="1" applyProtection="1">
      <alignment horizontal="center" vertical="center" wrapText="1"/>
      <protection hidden="1"/>
    </xf>
    <xf numFmtId="180" fontId="52" fillId="24" borderId="42" xfId="1738" applyNumberFormat="1" applyFont="1" applyFill="1" applyBorder="1" applyAlignment="1" applyProtection="1">
      <alignment horizontal="center" vertical="center"/>
      <protection hidden="1"/>
    </xf>
    <xf numFmtId="180" fontId="52" fillId="24" borderId="43" xfId="1738" applyNumberFormat="1" applyFont="1" applyFill="1" applyBorder="1" applyAlignment="1" applyProtection="1">
      <alignment horizontal="center" vertical="center"/>
      <protection hidden="1"/>
    </xf>
    <xf numFmtId="3" fontId="47" fillId="24" borderId="41" xfId="1738" applyNumberFormat="1" applyFont="1" applyFill="1" applyBorder="1" applyAlignment="1" applyProtection="1">
      <alignment horizontal="center" vertical="center" wrapText="1"/>
      <protection hidden="1"/>
    </xf>
    <xf numFmtId="3" fontId="47" fillId="24" borderId="39" xfId="1738" applyNumberFormat="1" applyFont="1" applyFill="1" applyBorder="1" applyAlignment="1" applyProtection="1">
      <alignment horizontal="center" vertical="center" wrapText="1"/>
      <protection hidden="1"/>
    </xf>
    <xf numFmtId="3" fontId="47" fillId="24" borderId="27" xfId="1738" applyNumberFormat="1" applyFont="1" applyFill="1" applyBorder="1" applyAlignment="1" applyProtection="1">
      <alignment horizontal="center" vertical="center" wrapText="1"/>
      <protection hidden="1"/>
    </xf>
    <xf numFmtId="180" fontId="52" fillId="24" borderId="39" xfId="1738" applyNumberFormat="1" applyFont="1" applyFill="1" applyBorder="1" applyAlignment="1" applyProtection="1">
      <alignment horizontal="center" vertical="center"/>
      <protection hidden="1"/>
    </xf>
    <xf numFmtId="180" fontId="52" fillId="24" borderId="27" xfId="1738" applyNumberFormat="1" applyFont="1" applyFill="1" applyBorder="1" applyAlignment="1" applyProtection="1">
      <alignment horizontal="center" vertical="center"/>
      <protection hidden="1"/>
    </xf>
    <xf numFmtId="3" fontId="47" fillId="24" borderId="44" xfId="1738" applyNumberFormat="1" applyFont="1" applyFill="1" applyBorder="1" applyAlignment="1" applyProtection="1">
      <alignment horizontal="center" vertical="center" wrapText="1"/>
      <protection hidden="1"/>
    </xf>
    <xf numFmtId="180" fontId="52" fillId="24" borderId="44" xfId="1738" applyNumberFormat="1" applyFont="1" applyFill="1" applyBorder="1" applyAlignment="1" applyProtection="1">
      <alignment horizontal="center" vertical="center" wrapText="1"/>
      <protection hidden="1"/>
    </xf>
    <xf numFmtId="180" fontId="52" fillId="24" borderId="45" xfId="1738" applyNumberFormat="1" applyFont="1" applyFill="1" applyBorder="1" applyAlignment="1" applyProtection="1">
      <alignment horizontal="center" vertical="center" wrapText="1"/>
      <protection hidden="1"/>
    </xf>
    <xf numFmtId="180" fontId="52" fillId="24" borderId="46" xfId="1738" applyNumberFormat="1" applyFont="1" applyFill="1" applyBorder="1" applyAlignment="1" applyProtection="1">
      <alignment horizontal="center" vertical="center" wrapText="1"/>
      <protection hidden="1"/>
    </xf>
    <xf numFmtId="3" fontId="47" fillId="24" borderId="40" xfId="1738" applyNumberFormat="1" applyFont="1" applyFill="1" applyBorder="1" applyAlignment="1" applyProtection="1">
      <alignment horizontal="center" vertical="center" wrapText="1"/>
      <protection hidden="1"/>
    </xf>
    <xf numFmtId="0" fontId="48" fillId="24" borderId="0" xfId="1738" applyNumberFormat="1" applyFont="1" applyFill="1" applyAlignment="1" applyProtection="1">
      <alignment horizontal="center" vertical="center"/>
      <protection hidden="1"/>
    </xf>
    <xf numFmtId="0" fontId="47" fillId="24" borderId="48" xfId="329" applyNumberFormat="1" applyFont="1" applyFill="1" applyBorder="1" applyAlignment="1" applyProtection="1">
      <alignment horizontal="center" vertical="center" wrapText="1"/>
      <protection hidden="1"/>
    </xf>
    <xf numFmtId="0" fontId="47" fillId="24" borderId="49" xfId="329" applyNumberFormat="1" applyFont="1" applyFill="1" applyBorder="1" applyAlignment="1" applyProtection="1">
      <alignment horizontal="center" vertical="center" wrapText="1"/>
      <protection hidden="1"/>
    </xf>
    <xf numFmtId="0" fontId="47" fillId="24" borderId="52" xfId="329" applyNumberFormat="1" applyFont="1" applyFill="1" applyBorder="1" applyAlignment="1" applyProtection="1">
      <alignment horizontal="center" vertical="center" wrapText="1"/>
      <protection hidden="1"/>
    </xf>
    <xf numFmtId="3" fontId="54" fillId="24" borderId="0" xfId="0" applyNumberFormat="1" applyFont="1" applyFill="1" applyAlignment="1" applyProtection="1">
      <alignment horizontal="center" vertical="center"/>
      <protection hidden="1"/>
    </xf>
    <xf numFmtId="0" fontId="48" fillId="24" borderId="0" xfId="0" applyNumberFormat="1" applyFont="1" applyFill="1" applyBorder="1" applyAlignment="1" applyProtection="1">
      <alignment horizontal="center" vertical="center"/>
      <protection hidden="1"/>
    </xf>
    <xf numFmtId="0" fontId="52" fillId="24" borderId="38" xfId="0" applyFont="1" applyFill="1" applyBorder="1" applyAlignment="1" applyProtection="1">
      <alignment horizontal="center" vertical="center" wrapText="1"/>
      <protection hidden="1"/>
    </xf>
    <xf numFmtId="0" fontId="52" fillId="24" borderId="39" xfId="0" applyFont="1" applyFill="1" applyBorder="1" applyAlignment="1" applyProtection="1">
      <alignment horizontal="center" vertical="center"/>
      <protection hidden="1"/>
    </xf>
    <xf numFmtId="0" fontId="52" fillId="24" borderId="27" xfId="0" applyFont="1" applyFill="1" applyBorder="1" applyAlignment="1" applyProtection="1">
      <alignment horizontal="center" vertical="center"/>
      <protection hidden="1"/>
    </xf>
    <xf numFmtId="0" fontId="52" fillId="24" borderId="53" xfId="0" applyFont="1" applyFill="1" applyBorder="1" applyAlignment="1" applyProtection="1">
      <alignment horizontal="center" vertical="center" wrapText="1"/>
      <protection hidden="1"/>
    </xf>
    <xf numFmtId="0" fontId="52" fillId="24" borderId="54" xfId="0" applyFont="1" applyFill="1" applyBorder="1" applyAlignment="1" applyProtection="1">
      <alignment horizontal="center" vertical="center" wrapText="1"/>
      <protection hidden="1"/>
    </xf>
    <xf numFmtId="0" fontId="52" fillId="24" borderId="26" xfId="0" applyFont="1" applyFill="1" applyBorder="1" applyAlignment="1" applyProtection="1">
      <alignment horizontal="center" vertical="center" wrapText="1"/>
      <protection hidden="1"/>
    </xf>
    <xf numFmtId="0" fontId="52" fillId="24" borderId="16" xfId="0" applyNumberFormat="1" applyFont="1" applyFill="1" applyBorder="1" applyAlignment="1" applyProtection="1">
      <alignment horizontal="center" vertical="center" wrapText="1"/>
      <protection hidden="1"/>
    </xf>
    <xf numFmtId="0" fontId="52" fillId="24" borderId="20" xfId="0" applyNumberFormat="1" applyFont="1" applyFill="1" applyBorder="1" applyAlignment="1" applyProtection="1">
      <alignment horizontal="center" vertical="center" wrapText="1"/>
      <protection hidden="1"/>
    </xf>
    <xf numFmtId="0" fontId="52" fillId="24" borderId="37" xfId="0" applyNumberFormat="1" applyFont="1" applyFill="1" applyBorder="1" applyAlignment="1" applyProtection="1">
      <alignment horizontal="center" vertical="center" wrapText="1"/>
      <protection hidden="1"/>
    </xf>
    <xf numFmtId="0" fontId="52" fillId="24" borderId="39" xfId="0" applyFont="1" applyFill="1" applyBorder="1" applyAlignment="1" applyProtection="1">
      <alignment horizontal="center" vertical="center" wrapText="1"/>
      <protection hidden="1"/>
    </xf>
    <xf numFmtId="0" fontId="52" fillId="24" borderId="27" xfId="0" applyFont="1" applyFill="1" applyBorder="1" applyAlignment="1" applyProtection="1">
      <alignment horizontal="center" vertical="center" wrapText="1"/>
      <protection hidden="1"/>
    </xf>
    <xf numFmtId="3" fontId="47" fillId="24" borderId="16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20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37" xfId="0" applyNumberFormat="1" applyFont="1" applyFill="1" applyBorder="1" applyAlignment="1" applyProtection="1">
      <alignment horizontal="center" vertical="center" wrapText="1"/>
      <protection hidden="1"/>
    </xf>
    <xf numFmtId="0" fontId="52" fillId="24" borderId="40" xfId="0" applyFont="1" applyFill="1" applyBorder="1" applyAlignment="1" applyProtection="1">
      <alignment horizontal="center" vertical="center" wrapText="1"/>
      <protection hidden="1"/>
    </xf>
    <xf numFmtId="0" fontId="52" fillId="24" borderId="41" xfId="0" applyFont="1" applyFill="1" applyBorder="1" applyAlignment="1" applyProtection="1">
      <alignment horizontal="center" vertical="center"/>
      <protection hidden="1"/>
    </xf>
    <xf numFmtId="0" fontId="52" fillId="24" borderId="28" xfId="0" applyFont="1" applyFill="1" applyBorder="1" applyAlignment="1" applyProtection="1">
      <alignment horizontal="center" vertical="center"/>
      <protection hidden="1"/>
    </xf>
    <xf numFmtId="3" fontId="54" fillId="24" borderId="0" xfId="0" applyNumberFormat="1" applyFont="1" applyFill="1" applyAlignment="1" applyProtection="1">
      <alignment horizontal="center" vertical="center" wrapText="1"/>
      <protection hidden="1"/>
    </xf>
    <xf numFmtId="0" fontId="47" fillId="24" borderId="38" xfId="0" applyFont="1" applyFill="1" applyBorder="1" applyAlignment="1" applyProtection="1">
      <alignment horizontal="center" vertical="center" wrapText="1"/>
      <protection hidden="1"/>
    </xf>
    <xf numFmtId="0" fontId="47" fillId="24" borderId="39" xfId="0" applyFont="1" applyFill="1" applyBorder="1" applyAlignment="1" applyProtection="1">
      <alignment horizontal="center" vertical="center"/>
      <protection hidden="1"/>
    </xf>
    <xf numFmtId="0" fontId="47" fillId="24" borderId="27" xfId="0" applyFont="1" applyFill="1" applyBorder="1" applyAlignment="1" applyProtection="1">
      <alignment horizontal="center" vertical="center"/>
      <protection hidden="1"/>
    </xf>
    <xf numFmtId="0" fontId="47" fillId="24" borderId="38" xfId="0" applyNumberFormat="1" applyFont="1" applyFill="1" applyBorder="1" applyAlignment="1" applyProtection="1">
      <alignment horizontal="center" vertical="center" wrapText="1"/>
      <protection hidden="1"/>
    </xf>
    <xf numFmtId="0" fontId="47" fillId="24" borderId="39" xfId="0" applyNumberFormat="1" applyFont="1" applyFill="1" applyBorder="1" applyAlignment="1" applyProtection="1">
      <alignment horizontal="center" vertical="center"/>
      <protection hidden="1"/>
    </xf>
    <xf numFmtId="0" fontId="47" fillId="24" borderId="27" xfId="0" applyNumberFormat="1" applyFont="1" applyFill="1" applyBorder="1" applyAlignment="1" applyProtection="1">
      <alignment horizontal="center" vertical="center"/>
      <protection hidden="1"/>
    </xf>
    <xf numFmtId="0" fontId="47" fillId="24" borderId="55" xfId="0" applyFont="1" applyFill="1" applyBorder="1" applyAlignment="1" applyProtection="1">
      <alignment horizontal="center" vertical="center" wrapText="1"/>
      <protection hidden="1"/>
    </xf>
    <xf numFmtId="0" fontId="47" fillId="24" borderId="42" xfId="0" applyFont="1" applyFill="1" applyBorder="1" applyAlignment="1" applyProtection="1">
      <alignment horizontal="center" vertical="center"/>
      <protection hidden="1"/>
    </xf>
    <xf numFmtId="0" fontId="47" fillId="24" borderId="43" xfId="0" applyFont="1" applyFill="1" applyBorder="1" applyAlignment="1" applyProtection="1">
      <alignment horizontal="center" vertical="center"/>
      <protection hidden="1"/>
    </xf>
    <xf numFmtId="0" fontId="47" fillId="24" borderId="17" xfId="0" applyFont="1" applyFill="1" applyBorder="1" applyAlignment="1" applyProtection="1">
      <alignment horizontal="center" vertical="center" wrapText="1"/>
      <protection hidden="1"/>
    </xf>
    <xf numFmtId="0" fontId="47" fillId="24" borderId="50" xfId="0" applyFont="1" applyFill="1" applyBorder="1" applyAlignment="1" applyProtection="1">
      <alignment horizontal="center" vertical="center"/>
      <protection hidden="1"/>
    </xf>
    <xf numFmtId="0" fontId="47" fillId="24" borderId="51" xfId="0" applyFont="1" applyFill="1" applyBorder="1" applyAlignment="1" applyProtection="1">
      <alignment horizontal="center" vertical="center"/>
      <protection hidden="1"/>
    </xf>
    <xf numFmtId="49" fontId="48" fillId="24" borderId="0" xfId="0" applyNumberFormat="1" applyFont="1" applyFill="1" applyBorder="1" applyAlignment="1" applyProtection="1">
      <alignment horizontal="center" vertical="center"/>
      <protection hidden="1"/>
    </xf>
    <xf numFmtId="0" fontId="47" fillId="24" borderId="56" xfId="0" applyFont="1" applyFill="1" applyBorder="1" applyAlignment="1" applyProtection="1">
      <alignment horizontal="center" vertical="center" wrapText="1"/>
      <protection hidden="1"/>
    </xf>
    <xf numFmtId="0" fontId="47" fillId="24" borderId="4" xfId="0" applyFont="1" applyFill="1" applyBorder="1" applyAlignment="1" applyProtection="1">
      <alignment horizontal="center" vertical="center"/>
      <protection hidden="1"/>
    </xf>
    <xf numFmtId="0" fontId="47" fillId="24" borderId="57" xfId="0" applyFont="1" applyFill="1" applyBorder="1" applyAlignment="1" applyProtection="1">
      <alignment horizontal="center" vertical="center"/>
      <protection hidden="1"/>
    </xf>
    <xf numFmtId="0" fontId="49" fillId="24" borderId="0" xfId="0" applyFont="1" applyFill="1" applyBorder="1" applyAlignment="1" applyProtection="1">
      <alignment horizontal="center" vertical="center"/>
      <protection hidden="1"/>
    </xf>
    <xf numFmtId="0" fontId="47" fillId="24" borderId="35" xfId="0" applyFont="1" applyFill="1" applyBorder="1" applyAlignment="1" applyProtection="1">
      <alignment horizontal="center" vertical="center" wrapText="1"/>
      <protection hidden="1"/>
    </xf>
    <xf numFmtId="0" fontId="47" fillId="24" borderId="22" xfId="0" applyFont="1" applyFill="1" applyBorder="1" applyAlignment="1" applyProtection="1">
      <alignment horizontal="center" vertical="center" wrapText="1"/>
      <protection hidden="1"/>
    </xf>
    <xf numFmtId="0" fontId="47" fillId="24" borderId="36" xfId="0" applyFont="1" applyFill="1" applyBorder="1" applyAlignment="1" applyProtection="1">
      <alignment horizontal="center" vertical="center" wrapText="1"/>
      <protection hidden="1"/>
    </xf>
    <xf numFmtId="3" fontId="47" fillId="24" borderId="41" xfId="0" applyNumberFormat="1" applyFont="1" applyFill="1" applyBorder="1" applyAlignment="1" applyProtection="1">
      <alignment horizontal="center" vertical="center" wrapText="1"/>
      <protection hidden="1"/>
    </xf>
    <xf numFmtId="0" fontId="47" fillId="24" borderId="40" xfId="0" applyFont="1" applyFill="1" applyBorder="1" applyAlignment="1" applyProtection="1">
      <alignment horizontal="center" vertical="center" wrapText="1"/>
      <protection hidden="1"/>
    </xf>
    <xf numFmtId="0" fontId="47" fillId="24" borderId="39" xfId="0" applyFont="1" applyFill="1" applyBorder="1" applyAlignment="1" applyProtection="1">
      <alignment horizontal="center" vertical="center" wrapText="1"/>
      <protection hidden="1"/>
    </xf>
    <xf numFmtId="0" fontId="47" fillId="24" borderId="41" xfId="0" applyFont="1" applyFill="1" applyBorder="1" applyAlignment="1" applyProtection="1">
      <alignment horizontal="center" vertical="center" wrapText="1"/>
      <protection hidden="1"/>
    </xf>
    <xf numFmtId="0" fontId="47" fillId="24" borderId="16" xfId="0" applyFont="1" applyFill="1" applyBorder="1" applyAlignment="1" applyProtection="1">
      <alignment horizontal="center" vertical="center" wrapText="1"/>
      <protection hidden="1"/>
    </xf>
    <xf numFmtId="0" fontId="47" fillId="24" borderId="20" xfId="0" applyFont="1" applyFill="1" applyBorder="1" applyAlignment="1" applyProtection="1">
      <alignment horizontal="center" vertical="center" wrapText="1"/>
      <protection hidden="1"/>
    </xf>
    <xf numFmtId="0" fontId="47" fillId="0" borderId="56" xfId="0" applyFont="1" applyBorder="1" applyAlignment="1" applyProtection="1">
      <alignment horizontal="center" vertical="center" wrapText="1"/>
      <protection hidden="1"/>
    </xf>
    <xf numFmtId="0" fontId="47" fillId="0" borderId="4" xfId="0" applyFont="1" applyBorder="1" applyAlignment="1" applyProtection="1">
      <alignment horizontal="center" vertical="center"/>
      <protection hidden="1"/>
    </xf>
    <xf numFmtId="0" fontId="47" fillId="0" borderId="57" xfId="0" applyFont="1" applyBorder="1" applyAlignment="1" applyProtection="1">
      <alignment horizontal="center" vertical="center"/>
      <protection hidden="1"/>
    </xf>
    <xf numFmtId="0" fontId="47" fillId="0" borderId="38" xfId="0" applyFont="1" applyBorder="1" applyAlignment="1" applyProtection="1">
      <alignment horizontal="center" vertical="center"/>
      <protection hidden="1"/>
    </xf>
    <xf numFmtId="0" fontId="47" fillId="0" borderId="58" xfId="0" applyFont="1" applyBorder="1" applyAlignment="1" applyProtection="1">
      <alignment horizontal="center" vertical="center"/>
      <protection hidden="1"/>
    </xf>
    <xf numFmtId="0" fontId="47" fillId="0" borderId="39" xfId="0" applyFont="1" applyBorder="1" applyAlignment="1" applyProtection="1">
      <alignment horizontal="center" vertical="center"/>
      <protection hidden="1"/>
    </xf>
    <xf numFmtId="3" fontId="47" fillId="24" borderId="59" xfId="0" applyNumberFormat="1" applyFont="1" applyFill="1" applyBorder="1" applyAlignment="1" applyProtection="1">
      <alignment horizontal="center" vertical="center"/>
      <protection hidden="1"/>
    </xf>
    <xf numFmtId="0" fontId="47" fillId="0" borderId="39" xfId="0" applyFont="1" applyBorder="1" applyAlignment="1" applyProtection="1">
      <alignment horizontal="center" vertical="center" wrapText="1"/>
      <protection hidden="1"/>
    </xf>
    <xf numFmtId="0" fontId="47" fillId="0" borderId="27" xfId="0" applyFont="1" applyBorder="1" applyAlignment="1" applyProtection="1">
      <alignment horizontal="center" vertical="center"/>
      <protection hidden="1"/>
    </xf>
    <xf numFmtId="0" fontId="47" fillId="0" borderId="38" xfId="0" applyFont="1" applyBorder="1" applyAlignment="1" applyProtection="1">
      <alignment horizontal="center" vertical="center" wrapText="1"/>
      <protection hidden="1"/>
    </xf>
    <xf numFmtId="0" fontId="47" fillId="0" borderId="27" xfId="0" applyFont="1" applyBorder="1" applyAlignment="1" applyProtection="1">
      <alignment horizontal="center" vertical="center" wrapText="1"/>
      <protection hidden="1"/>
    </xf>
    <xf numFmtId="0" fontId="47" fillId="0" borderId="53" xfId="0" applyFont="1" applyBorder="1" applyAlignment="1" applyProtection="1">
      <alignment horizontal="center" vertical="center" wrapText="1"/>
      <protection hidden="1"/>
    </xf>
    <xf numFmtId="0" fontId="47" fillId="0" borderId="54" xfId="0" applyFont="1" applyBorder="1" applyAlignment="1" applyProtection="1">
      <alignment horizontal="center" vertical="center" wrapText="1"/>
      <protection hidden="1"/>
    </xf>
    <xf numFmtId="0" fontId="47" fillId="0" borderId="26" xfId="0" applyFont="1" applyBorder="1" applyAlignment="1" applyProtection="1">
      <alignment horizontal="center" vertical="center" wrapText="1"/>
      <protection hidden="1"/>
    </xf>
    <xf numFmtId="0" fontId="47" fillId="0" borderId="40" xfId="0" applyFont="1" applyBorder="1" applyAlignment="1" applyProtection="1">
      <alignment horizontal="center" vertical="center" wrapText="1"/>
      <protection hidden="1"/>
    </xf>
    <xf numFmtId="0" fontId="47" fillId="0" borderId="41" xfId="0" applyFont="1" applyBorder="1" applyAlignment="1" applyProtection="1">
      <alignment horizontal="center" vertical="center" wrapText="1"/>
      <protection hidden="1"/>
    </xf>
    <xf numFmtId="0" fontId="47" fillId="0" borderId="28" xfId="0" applyFont="1" applyBorder="1" applyAlignment="1" applyProtection="1">
      <alignment horizontal="center" vertical="center" wrapText="1"/>
      <protection hidden="1"/>
    </xf>
    <xf numFmtId="182" fontId="48" fillId="24" borderId="0" xfId="0" applyNumberFormat="1" applyFont="1" applyFill="1" applyAlignment="1" applyProtection="1">
      <alignment horizontal="center" vertical="center"/>
      <protection hidden="1"/>
    </xf>
    <xf numFmtId="182" fontId="49" fillId="24" borderId="0" xfId="0" applyNumberFormat="1" applyFont="1" applyFill="1" applyAlignment="1" applyProtection="1">
      <alignment horizontal="center" vertical="center"/>
      <protection hidden="1"/>
    </xf>
    <xf numFmtId="0" fontId="47" fillId="24" borderId="44" xfId="0" applyFont="1" applyFill="1" applyBorder="1" applyAlignment="1" applyProtection="1">
      <alignment horizontal="center" vertical="center" wrapText="1"/>
      <protection hidden="1"/>
    </xf>
    <xf numFmtId="0" fontId="47" fillId="24" borderId="46" xfId="0" applyFont="1" applyFill="1" applyBorder="1" applyAlignment="1" applyProtection="1">
      <alignment horizontal="center" vertical="center" wrapText="1"/>
      <protection hidden="1"/>
    </xf>
    <xf numFmtId="0" fontId="47" fillId="24" borderId="34" xfId="0" applyFont="1" applyFill="1" applyBorder="1" applyAlignment="1" applyProtection="1">
      <alignment horizontal="center" vertical="center"/>
      <protection hidden="1"/>
    </xf>
    <xf numFmtId="0" fontId="47" fillId="24" borderId="18" xfId="0" applyFont="1" applyFill="1" applyBorder="1" applyAlignment="1" applyProtection="1">
      <alignment horizontal="center" vertical="center"/>
      <protection hidden="1"/>
    </xf>
    <xf numFmtId="0" fontId="47" fillId="24" borderId="45" xfId="0" applyFont="1" applyFill="1" applyBorder="1" applyAlignment="1" applyProtection="1">
      <alignment horizontal="center" vertical="center"/>
      <protection hidden="1"/>
    </xf>
    <xf numFmtId="0" fontId="47" fillId="24" borderId="0" xfId="0" applyFont="1" applyFill="1" applyBorder="1" applyAlignment="1" applyProtection="1">
      <alignment horizontal="center" vertical="center"/>
      <protection hidden="1"/>
    </xf>
    <xf numFmtId="1" fontId="51" fillId="24" borderId="0" xfId="0" quotePrefix="1" applyNumberFormat="1" applyFont="1" applyFill="1" applyBorder="1" applyAlignment="1" applyProtection="1">
      <alignment horizontal="center" vertical="center"/>
      <protection hidden="1"/>
    </xf>
    <xf numFmtId="1" fontId="51" fillId="24" borderId="14" xfId="0" quotePrefix="1" applyNumberFormat="1" applyFont="1" applyFill="1" applyBorder="1" applyAlignment="1" applyProtection="1">
      <alignment horizontal="center" vertical="center"/>
      <protection hidden="1"/>
    </xf>
    <xf numFmtId="1" fontId="47" fillId="24" borderId="0" xfId="0" quotePrefix="1" applyNumberFormat="1" applyFont="1" applyFill="1" applyBorder="1" applyAlignment="1" applyProtection="1">
      <alignment horizontal="center" vertical="center"/>
      <protection hidden="1"/>
    </xf>
    <xf numFmtId="1" fontId="47" fillId="24" borderId="14" xfId="0" quotePrefix="1" applyNumberFormat="1" applyFont="1" applyFill="1" applyBorder="1" applyAlignment="1" applyProtection="1">
      <alignment horizontal="center" vertical="center"/>
      <protection hidden="1"/>
    </xf>
    <xf numFmtId="0" fontId="47" fillId="24" borderId="58" xfId="0" applyFont="1" applyFill="1" applyBorder="1" applyAlignment="1" applyProtection="1">
      <alignment horizontal="center" vertical="center" wrapText="1"/>
      <protection hidden="1"/>
    </xf>
    <xf numFmtId="0" fontId="47" fillId="24" borderId="26" xfId="0" applyFont="1" applyFill="1" applyBorder="1" applyAlignment="1" applyProtection="1">
      <alignment horizontal="center" vertical="center" wrapText="1"/>
      <protection hidden="1"/>
    </xf>
    <xf numFmtId="3" fontId="47" fillId="24" borderId="53" xfId="1737" applyNumberFormat="1" applyFont="1" applyFill="1" applyBorder="1" applyAlignment="1" applyProtection="1">
      <alignment horizontal="center" vertical="center" wrapText="1"/>
      <protection hidden="1"/>
    </xf>
    <xf numFmtId="3" fontId="47" fillId="24" borderId="54" xfId="1737" applyNumberFormat="1" applyFont="1" applyFill="1" applyBorder="1" applyAlignment="1" applyProtection="1">
      <alignment horizontal="center" vertical="center" wrapText="1"/>
      <protection hidden="1"/>
    </xf>
    <xf numFmtId="3" fontId="47" fillId="24" borderId="26" xfId="1737" applyNumberFormat="1" applyFont="1" applyFill="1" applyBorder="1" applyAlignment="1" applyProtection="1">
      <alignment horizontal="center" vertical="center" wrapText="1"/>
      <protection hidden="1"/>
    </xf>
    <xf numFmtId="0" fontId="47" fillId="24" borderId="63" xfId="0" applyFont="1" applyFill="1" applyBorder="1" applyAlignment="1" applyProtection="1">
      <alignment horizontal="center" vertical="center" wrapText="1"/>
      <protection hidden="1"/>
    </xf>
    <xf numFmtId="0" fontId="47" fillId="24" borderId="69" xfId="0" applyFont="1" applyFill="1" applyBorder="1" applyAlignment="1" applyProtection="1">
      <alignment horizontal="center" vertical="center" wrapText="1"/>
      <protection hidden="1"/>
    </xf>
    <xf numFmtId="0" fontId="47" fillId="24" borderId="29" xfId="0" applyFont="1" applyFill="1" applyBorder="1" applyAlignment="1" applyProtection="1">
      <alignment horizontal="center" vertical="center" wrapText="1"/>
      <protection hidden="1"/>
    </xf>
    <xf numFmtId="0" fontId="47" fillId="24" borderId="16" xfId="0" applyNumberFormat="1" applyFont="1" applyFill="1" applyBorder="1" applyAlignment="1" applyProtection="1">
      <alignment horizontal="center" vertical="center" wrapText="1"/>
      <protection hidden="1"/>
    </xf>
    <xf numFmtId="0" fontId="47" fillId="24" borderId="55" xfId="0" applyNumberFormat="1" applyFont="1" applyFill="1" applyBorder="1" applyAlignment="1" applyProtection="1">
      <alignment horizontal="center" vertical="center" wrapText="1"/>
      <protection hidden="1"/>
    </xf>
    <xf numFmtId="0" fontId="47" fillId="24" borderId="20" xfId="0" applyNumberFormat="1" applyFont="1" applyFill="1" applyBorder="1" applyAlignment="1" applyProtection="1">
      <alignment horizontal="center" vertical="center" wrapText="1"/>
      <protection hidden="1"/>
    </xf>
    <xf numFmtId="0" fontId="47" fillId="24" borderId="42" xfId="0" applyNumberFormat="1" applyFont="1" applyFill="1" applyBorder="1" applyAlignment="1" applyProtection="1">
      <alignment horizontal="center" vertical="center" wrapText="1"/>
      <protection hidden="1"/>
    </xf>
    <xf numFmtId="0" fontId="47" fillId="24" borderId="37" xfId="0" applyNumberFormat="1" applyFont="1" applyFill="1" applyBorder="1" applyAlignment="1" applyProtection="1">
      <alignment horizontal="center" vertical="center" wrapText="1"/>
      <protection hidden="1"/>
    </xf>
    <xf numFmtId="0" fontId="47" fillId="24" borderId="43" xfId="0" applyNumberFormat="1" applyFont="1" applyFill="1" applyBorder="1" applyAlignment="1" applyProtection="1">
      <alignment horizontal="center" vertical="center" wrapText="1"/>
      <protection hidden="1"/>
    </xf>
    <xf numFmtId="0" fontId="47" fillId="24" borderId="53" xfId="0" applyFont="1" applyFill="1" applyBorder="1" applyAlignment="1" applyProtection="1">
      <alignment horizontal="center" vertical="center" wrapText="1"/>
      <protection hidden="1"/>
    </xf>
    <xf numFmtId="0" fontId="47" fillId="24" borderId="54" xfId="0" applyFont="1" applyFill="1" applyBorder="1" applyAlignment="1" applyProtection="1">
      <alignment horizontal="center" vertical="center" wrapText="1"/>
      <protection hidden="1"/>
    </xf>
    <xf numFmtId="3" fontId="47" fillId="24" borderId="16" xfId="1737" applyNumberFormat="1" applyFont="1" applyFill="1" applyBorder="1" applyAlignment="1" applyProtection="1">
      <alignment horizontal="center" vertical="center" wrapText="1"/>
      <protection hidden="1"/>
    </xf>
    <xf numFmtId="3" fontId="47" fillId="24" borderId="20" xfId="1737" applyNumberFormat="1" applyFont="1" applyFill="1" applyBorder="1" applyAlignment="1" applyProtection="1">
      <alignment horizontal="center" vertical="center" wrapText="1"/>
      <protection hidden="1"/>
    </xf>
    <xf numFmtId="3" fontId="47" fillId="24" borderId="37" xfId="1737" applyNumberFormat="1" applyFont="1" applyFill="1" applyBorder="1" applyAlignment="1" applyProtection="1">
      <alignment horizontal="center" vertical="center" wrapText="1"/>
      <protection hidden="1"/>
    </xf>
    <xf numFmtId="182" fontId="47" fillId="24" borderId="58" xfId="0" applyNumberFormat="1" applyFont="1" applyFill="1" applyBorder="1" applyAlignment="1" applyProtection="1">
      <alignment horizontal="center" vertical="center" wrapText="1"/>
      <protection hidden="1"/>
    </xf>
    <xf numFmtId="182" fontId="47" fillId="24" borderId="54" xfId="0" applyNumberFormat="1" applyFont="1" applyFill="1" applyBorder="1" applyAlignment="1" applyProtection="1">
      <alignment horizontal="center" vertical="center" wrapText="1"/>
      <protection hidden="1"/>
    </xf>
    <xf numFmtId="182" fontId="47" fillId="24" borderId="26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56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4" xfId="0" applyNumberFormat="1" applyFont="1" applyFill="1" applyBorder="1" applyAlignment="1" applyProtection="1">
      <alignment horizontal="center" vertical="center"/>
      <protection hidden="1"/>
    </xf>
    <xf numFmtId="3" fontId="47" fillId="24" borderId="57" xfId="0" applyNumberFormat="1" applyFont="1" applyFill="1" applyBorder="1" applyAlignment="1" applyProtection="1">
      <alignment horizontal="center" vertical="center"/>
      <protection hidden="1"/>
    </xf>
    <xf numFmtId="3" fontId="47" fillId="24" borderId="28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62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15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65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39" xfId="1737" applyNumberFormat="1" applyFont="1" applyFill="1" applyBorder="1" applyAlignment="1" applyProtection="1">
      <alignment horizontal="center" vertical="center" wrapText="1"/>
      <protection hidden="1"/>
    </xf>
    <xf numFmtId="3" fontId="47" fillId="24" borderId="27" xfId="1737" applyNumberFormat="1" applyFont="1" applyFill="1" applyBorder="1" applyAlignment="1" applyProtection="1">
      <alignment horizontal="center" vertical="center" wrapText="1"/>
      <protection hidden="1"/>
    </xf>
    <xf numFmtId="0" fontId="47" fillId="24" borderId="39" xfId="1737" applyFont="1" applyFill="1" applyBorder="1" applyAlignment="1" applyProtection="1">
      <alignment horizontal="center" vertical="center" wrapText="1"/>
      <protection hidden="1"/>
    </xf>
    <xf numFmtId="0" fontId="47" fillId="24" borderId="27" xfId="1737" applyFont="1" applyFill="1" applyBorder="1" applyAlignment="1" applyProtection="1">
      <alignment horizontal="center" vertical="center" wrapText="1"/>
      <protection hidden="1"/>
    </xf>
    <xf numFmtId="3" fontId="47" fillId="24" borderId="41" xfId="1737" applyNumberFormat="1" applyFont="1" applyFill="1" applyBorder="1" applyAlignment="1" applyProtection="1">
      <alignment horizontal="center" vertical="center" wrapText="1"/>
      <protection hidden="1"/>
    </xf>
    <xf numFmtId="3" fontId="47" fillId="24" borderId="28" xfId="1737" applyNumberFormat="1" applyFont="1" applyFill="1" applyBorder="1" applyAlignment="1" applyProtection="1">
      <alignment horizontal="center" vertical="center" wrapText="1"/>
      <protection hidden="1"/>
    </xf>
    <xf numFmtId="3" fontId="47" fillId="24" borderId="59" xfId="1737" applyNumberFormat="1" applyFont="1" applyFill="1" applyBorder="1" applyAlignment="1" applyProtection="1">
      <alignment horizontal="center" vertical="center" wrapText="1"/>
      <protection hidden="1"/>
    </xf>
    <xf numFmtId="3" fontId="47" fillId="24" borderId="66" xfId="1737" applyNumberFormat="1" applyFont="1" applyFill="1" applyBorder="1" applyAlignment="1" applyProtection="1">
      <alignment horizontal="center" vertical="center" wrapText="1"/>
      <protection hidden="1"/>
    </xf>
    <xf numFmtId="0" fontId="48" fillId="24" borderId="0" xfId="1737" applyFont="1" applyFill="1" applyAlignment="1" applyProtection="1">
      <alignment horizontal="center" vertical="center"/>
      <protection hidden="1"/>
    </xf>
    <xf numFmtId="3" fontId="48" fillId="24" borderId="0" xfId="1737" applyNumberFormat="1" applyFont="1" applyFill="1" applyAlignment="1" applyProtection="1">
      <alignment horizontal="center" vertical="center"/>
      <protection hidden="1"/>
    </xf>
    <xf numFmtId="3" fontId="49" fillId="24" borderId="0" xfId="1737" applyNumberFormat="1" applyFont="1" applyFill="1" applyAlignment="1" applyProtection="1">
      <alignment horizontal="center" vertical="center"/>
      <protection hidden="1"/>
    </xf>
    <xf numFmtId="176" fontId="47" fillId="24" borderId="19" xfId="329" applyFont="1" applyFill="1" applyBorder="1" applyAlignment="1" applyProtection="1">
      <alignment horizontal="center" vertical="center" wrapText="1"/>
      <protection hidden="1"/>
    </xf>
    <xf numFmtId="176" fontId="47" fillId="24" borderId="14" xfId="329" applyFont="1" applyFill="1" applyBorder="1" applyAlignment="1" applyProtection="1">
      <alignment horizontal="center" vertical="center" wrapText="1"/>
      <protection hidden="1"/>
    </xf>
    <xf numFmtId="176" fontId="47" fillId="24" borderId="67" xfId="329" applyFont="1" applyFill="1" applyBorder="1" applyAlignment="1" applyProtection="1">
      <alignment horizontal="center" vertical="center" wrapText="1"/>
      <protection hidden="1"/>
    </xf>
    <xf numFmtId="3" fontId="47" fillId="24" borderId="68" xfId="1737" applyNumberFormat="1" applyFont="1" applyFill="1" applyBorder="1" applyAlignment="1" applyProtection="1">
      <alignment horizontal="center" vertical="center" wrapText="1"/>
      <protection hidden="1"/>
    </xf>
    <xf numFmtId="3" fontId="47" fillId="24" borderId="70" xfId="1737" applyNumberFormat="1" applyFont="1" applyFill="1" applyBorder="1" applyAlignment="1" applyProtection="1">
      <alignment horizontal="center" vertical="center"/>
      <protection hidden="1"/>
    </xf>
    <xf numFmtId="3" fontId="47" fillId="24" borderId="61" xfId="1737" applyNumberFormat="1" applyFont="1" applyFill="1" applyBorder="1" applyAlignment="1" applyProtection="1">
      <alignment horizontal="center" vertical="center"/>
      <protection hidden="1"/>
    </xf>
    <xf numFmtId="3" fontId="47" fillId="24" borderId="34" xfId="1737" applyNumberFormat="1" applyFont="1" applyFill="1" applyBorder="1" applyAlignment="1" applyProtection="1">
      <alignment horizontal="center" vertical="center" wrapText="1"/>
      <protection hidden="1"/>
    </xf>
    <xf numFmtId="3" fontId="47" fillId="24" borderId="17" xfId="1737" applyNumberFormat="1" applyFont="1" applyFill="1" applyBorder="1" applyAlignment="1" applyProtection="1">
      <alignment horizontal="center" vertical="center" wrapText="1"/>
      <protection hidden="1"/>
    </xf>
    <xf numFmtId="3" fontId="47" fillId="24" borderId="63" xfId="1737" applyNumberFormat="1" applyFont="1" applyFill="1" applyBorder="1" applyAlignment="1" applyProtection="1">
      <alignment horizontal="center" vertical="center"/>
      <protection hidden="1"/>
    </xf>
    <xf numFmtId="3" fontId="47" fillId="24" borderId="38" xfId="1737" applyNumberFormat="1" applyFont="1" applyFill="1" applyBorder="1" applyAlignment="1" applyProtection="1">
      <alignment horizontal="center" vertical="center"/>
      <protection hidden="1"/>
    </xf>
    <xf numFmtId="176" fontId="47" fillId="24" borderId="62" xfId="326" applyFont="1" applyFill="1" applyBorder="1" applyAlignment="1" applyProtection="1">
      <alignment horizontal="center" vertical="center" wrapText="1"/>
      <protection hidden="1"/>
    </xf>
    <xf numFmtId="176" fontId="47" fillId="24" borderId="15" xfId="326" applyFont="1" applyFill="1" applyBorder="1" applyAlignment="1" applyProtection="1">
      <alignment horizontal="center" vertical="center"/>
      <protection hidden="1"/>
    </xf>
    <xf numFmtId="176" fontId="47" fillId="24" borderId="65" xfId="326" applyFont="1" applyFill="1" applyBorder="1" applyAlignment="1" applyProtection="1">
      <alignment horizontal="center" vertical="center"/>
      <protection hidden="1"/>
    </xf>
    <xf numFmtId="3" fontId="47" fillId="24" borderId="68" xfId="1737" applyNumberFormat="1" applyFont="1" applyFill="1" applyBorder="1" applyAlignment="1" applyProtection="1">
      <alignment horizontal="center" vertical="center"/>
      <protection hidden="1"/>
    </xf>
    <xf numFmtId="3" fontId="47" fillId="24" borderId="40" xfId="1737" applyNumberFormat="1" applyFont="1" applyFill="1" applyBorder="1" applyAlignment="1" applyProtection="1">
      <alignment horizontal="center" vertical="center"/>
      <protection hidden="1"/>
    </xf>
    <xf numFmtId="3" fontId="47" fillId="24" borderId="20" xfId="0" applyNumberFormat="1" applyFont="1" applyFill="1" applyBorder="1" applyAlignment="1" applyProtection="1">
      <alignment horizontal="center" vertical="center"/>
      <protection hidden="1"/>
    </xf>
    <xf numFmtId="3" fontId="47" fillId="24" borderId="37" xfId="0" applyNumberFormat="1" applyFont="1" applyFill="1" applyBorder="1" applyAlignment="1" applyProtection="1">
      <alignment horizontal="center" vertical="center"/>
      <protection hidden="1"/>
    </xf>
    <xf numFmtId="3" fontId="47" fillId="24" borderId="53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54" xfId="0" applyNumberFormat="1" applyFont="1" applyFill="1" applyBorder="1" applyAlignment="1" applyProtection="1">
      <alignment horizontal="center" vertical="center"/>
      <protection hidden="1"/>
    </xf>
    <xf numFmtId="3" fontId="47" fillId="24" borderId="26" xfId="0" applyNumberFormat="1" applyFont="1" applyFill="1" applyBorder="1" applyAlignment="1" applyProtection="1">
      <alignment horizontal="center" vertical="center"/>
      <protection hidden="1"/>
    </xf>
    <xf numFmtId="3" fontId="47" fillId="24" borderId="34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45" xfId="0" applyNumberFormat="1" applyFont="1" applyFill="1" applyBorder="1" applyAlignment="1" applyProtection="1">
      <alignment horizontal="center" vertical="center"/>
      <protection hidden="1"/>
    </xf>
    <xf numFmtId="3" fontId="47" fillId="24" borderId="46" xfId="0" applyNumberFormat="1" applyFont="1" applyFill="1" applyBorder="1" applyAlignment="1" applyProtection="1">
      <alignment horizontal="center" vertical="center"/>
      <protection hidden="1"/>
    </xf>
    <xf numFmtId="3" fontId="47" fillId="24" borderId="63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69" xfId="0" applyNumberFormat="1" applyFont="1" applyFill="1" applyBorder="1" applyAlignment="1" applyProtection="1">
      <alignment horizontal="center" vertical="center"/>
      <protection hidden="1"/>
    </xf>
    <xf numFmtId="3" fontId="47" fillId="24" borderId="29" xfId="0" applyNumberFormat="1" applyFont="1" applyFill="1" applyBorder="1" applyAlignment="1" applyProtection="1">
      <alignment horizontal="center" vertical="center"/>
      <protection hidden="1"/>
    </xf>
    <xf numFmtId="0" fontId="52" fillId="24" borderId="0" xfId="0" applyNumberFormat="1" applyFont="1" applyFill="1" applyBorder="1" applyAlignment="1" applyProtection="1">
      <alignment horizontal="right"/>
      <protection hidden="1"/>
    </xf>
    <xf numFmtId="3" fontId="47" fillId="24" borderId="68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70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61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54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26" xfId="0" applyNumberFormat="1" applyFont="1" applyFill="1" applyBorder="1" applyAlignment="1" applyProtection="1">
      <alignment horizontal="center" vertical="center" wrapText="1"/>
      <protection hidden="1"/>
    </xf>
    <xf numFmtId="0" fontId="49" fillId="24" borderId="0" xfId="0" applyFont="1" applyFill="1" applyAlignment="1" applyProtection="1">
      <alignment horizontal="center" vertical="center"/>
      <protection hidden="1"/>
    </xf>
    <xf numFmtId="176" fontId="52" fillId="24" borderId="19" xfId="329" applyFont="1" applyFill="1" applyBorder="1" applyAlignment="1" applyProtection="1">
      <alignment horizontal="center" vertical="center" wrapText="1"/>
      <protection hidden="1"/>
    </xf>
    <xf numFmtId="176" fontId="52" fillId="24" borderId="67" xfId="329" applyFont="1" applyFill="1" applyBorder="1" applyAlignment="1" applyProtection="1">
      <alignment horizontal="center" vertical="center" wrapText="1"/>
      <protection hidden="1"/>
    </xf>
    <xf numFmtId="179" fontId="52" fillId="24" borderId="68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61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53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26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45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64" xfId="0" applyNumberFormat="1" applyFont="1" applyFill="1" applyBorder="1" applyAlignment="1" applyProtection="1">
      <alignment horizontal="center" vertical="center" wrapText="1"/>
      <protection hidden="1"/>
    </xf>
    <xf numFmtId="0" fontId="52" fillId="24" borderId="34" xfId="0" applyFont="1" applyFill="1" applyBorder="1" applyAlignment="1" applyProtection="1">
      <alignment horizontal="center" vertical="center" wrapText="1"/>
      <protection hidden="1"/>
    </xf>
    <xf numFmtId="0" fontId="52" fillId="24" borderId="46" xfId="0" applyFont="1" applyFill="1" applyBorder="1" applyAlignment="1" applyProtection="1">
      <alignment horizontal="center" vertical="center" wrapText="1"/>
      <protection hidden="1"/>
    </xf>
    <xf numFmtId="41" fontId="52" fillId="24" borderId="18" xfId="0" applyNumberFormat="1" applyFont="1" applyFill="1" applyBorder="1" applyAlignment="1" applyProtection="1">
      <alignment horizontal="right" vertical="center" wrapText="1"/>
      <protection hidden="1"/>
    </xf>
    <xf numFmtId="3" fontId="47" fillId="24" borderId="58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44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46" xfId="0" applyNumberFormat="1" applyFont="1" applyFill="1" applyBorder="1" applyAlignment="1" applyProtection="1">
      <alignment horizontal="center" vertical="center" wrapText="1"/>
      <protection hidden="1"/>
    </xf>
    <xf numFmtId="0" fontId="48" fillId="24" borderId="0" xfId="0" applyFont="1" applyFill="1" applyBorder="1" applyAlignment="1" applyProtection="1">
      <alignment horizontal="center" vertical="center"/>
      <protection hidden="1"/>
    </xf>
    <xf numFmtId="182" fontId="49" fillId="24" borderId="0" xfId="0" applyNumberFormat="1" applyFont="1" applyFill="1" applyBorder="1" applyAlignment="1" applyProtection="1">
      <alignment horizontal="center" vertical="center"/>
      <protection hidden="1"/>
    </xf>
    <xf numFmtId="176" fontId="47" fillId="24" borderId="22" xfId="329" applyFont="1" applyFill="1" applyBorder="1" applyAlignment="1" applyProtection="1">
      <alignment horizontal="center" vertical="center" wrapText="1"/>
      <protection hidden="1"/>
    </xf>
    <xf numFmtId="176" fontId="47" fillId="24" borderId="36" xfId="329" applyFont="1" applyFill="1" applyBorder="1" applyAlignment="1" applyProtection="1">
      <alignment horizontal="center" vertical="center" wrapText="1"/>
      <protection hidden="1"/>
    </xf>
    <xf numFmtId="3" fontId="47" fillId="24" borderId="18" xfId="0" applyNumberFormat="1" applyFont="1" applyFill="1" applyBorder="1" applyAlignment="1" applyProtection="1">
      <alignment horizontal="center" vertical="center" wrapText="1"/>
      <protection hidden="1"/>
    </xf>
    <xf numFmtId="176" fontId="47" fillId="24" borderId="48" xfId="326" applyFont="1" applyFill="1" applyBorder="1" applyAlignment="1" applyProtection="1">
      <alignment horizontal="center" vertical="center" wrapText="1"/>
      <protection hidden="1"/>
    </xf>
    <xf numFmtId="176" fontId="47" fillId="24" borderId="49" xfId="326" applyFont="1" applyFill="1" applyBorder="1" applyAlignment="1" applyProtection="1">
      <alignment horizontal="center" vertical="center" wrapText="1"/>
      <protection hidden="1"/>
    </xf>
    <xf numFmtId="176" fontId="47" fillId="24" borderId="52" xfId="326" applyFont="1" applyFill="1" applyBorder="1" applyAlignment="1" applyProtection="1">
      <alignment horizontal="center" vertical="center" wrapText="1"/>
      <protection hidden="1"/>
    </xf>
    <xf numFmtId="3" fontId="47" fillId="24" borderId="78" xfId="0" applyNumberFormat="1" applyFont="1" applyFill="1" applyBorder="1" applyAlignment="1" applyProtection="1">
      <alignment horizontal="center" vertical="center" wrapText="1"/>
      <protection hidden="1"/>
    </xf>
    <xf numFmtId="3" fontId="47" fillId="24" borderId="57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20" xfId="1742" applyFont="1" applyBorder="1" applyAlignment="1" applyProtection="1">
      <alignment horizontal="center" vertical="center" wrapText="1"/>
      <protection hidden="1"/>
    </xf>
    <xf numFmtId="0" fontId="56" fillId="0" borderId="37" xfId="1742" applyFont="1" applyBorder="1" applyAlignment="1" applyProtection="1">
      <alignment horizontal="center" vertical="center"/>
      <protection hidden="1"/>
    </xf>
    <xf numFmtId="0" fontId="52" fillId="0" borderId="39" xfId="1742" applyFont="1" applyBorder="1" applyAlignment="1" applyProtection="1">
      <alignment horizontal="center" vertical="center" wrapText="1"/>
      <protection hidden="1"/>
    </xf>
    <xf numFmtId="0" fontId="52" fillId="0" borderId="27" xfId="1742" applyFont="1" applyBorder="1" applyAlignment="1" applyProtection="1">
      <alignment horizontal="center" vertical="center" wrapText="1"/>
      <protection hidden="1"/>
    </xf>
    <xf numFmtId="0" fontId="52" fillId="0" borderId="41" xfId="1742" applyFont="1" applyBorder="1" applyAlignment="1" applyProtection="1">
      <alignment horizontal="center" vertical="center" wrapText="1"/>
      <protection hidden="1"/>
    </xf>
    <xf numFmtId="0" fontId="52" fillId="0" borderId="28" xfId="1742" applyFont="1" applyBorder="1" applyAlignment="1" applyProtection="1">
      <alignment horizontal="center" vertical="center" wrapText="1"/>
      <protection hidden="1"/>
    </xf>
    <xf numFmtId="0" fontId="56" fillId="0" borderId="39" xfId="1742" applyFont="1" applyBorder="1" applyAlignment="1" applyProtection="1">
      <alignment horizontal="center" vertical="center" wrapText="1"/>
      <protection hidden="1"/>
    </xf>
    <xf numFmtId="0" fontId="56" fillId="0" borderId="27" xfId="1742" applyFont="1" applyBorder="1" applyAlignment="1" applyProtection="1">
      <alignment horizontal="center" vertical="center"/>
      <protection hidden="1"/>
    </xf>
    <xf numFmtId="0" fontId="56" fillId="0" borderId="41" xfId="1742" applyFont="1" applyBorder="1" applyAlignment="1" applyProtection="1">
      <alignment horizontal="center" vertical="center"/>
      <protection hidden="1"/>
    </xf>
    <xf numFmtId="0" fontId="56" fillId="0" borderId="0" xfId="1742" applyFont="1" applyBorder="1" applyAlignment="1" applyProtection="1">
      <alignment horizontal="center" vertical="center" wrapText="1"/>
      <protection hidden="1"/>
    </xf>
    <xf numFmtId="0" fontId="56" fillId="0" borderId="0" xfId="1742" applyFont="1" applyBorder="1" applyAlignment="1" applyProtection="1">
      <alignment horizontal="center" vertical="center"/>
      <protection hidden="1"/>
    </xf>
    <xf numFmtId="0" fontId="52" fillId="0" borderId="41" xfId="1742" applyFont="1" applyBorder="1" applyAlignment="1" applyProtection="1">
      <alignment horizontal="center" vertical="center"/>
      <protection hidden="1"/>
    </xf>
    <xf numFmtId="0" fontId="56" fillId="0" borderId="27" xfId="1742" applyFont="1" applyBorder="1" applyAlignment="1" applyProtection="1">
      <alignment horizontal="center" vertical="center" wrapText="1"/>
      <protection hidden="1"/>
    </xf>
    <xf numFmtId="0" fontId="56" fillId="0" borderId="17" xfId="1742" applyFont="1" applyBorder="1" applyAlignment="1" applyProtection="1">
      <alignment horizontal="center" vertical="center"/>
      <protection hidden="1"/>
    </xf>
    <xf numFmtId="0" fontId="56" fillId="0" borderId="16" xfId="1742" applyFont="1" applyBorder="1" applyAlignment="1" applyProtection="1">
      <alignment horizontal="center" vertical="center"/>
      <protection hidden="1"/>
    </xf>
    <xf numFmtId="0" fontId="56" fillId="0" borderId="40" xfId="1742" applyFont="1" applyBorder="1" applyAlignment="1" applyProtection="1">
      <alignment horizontal="center" vertical="center"/>
      <protection hidden="1"/>
    </xf>
    <xf numFmtId="0" fontId="56" fillId="0" borderId="48" xfId="1742" applyFont="1" applyBorder="1" applyAlignment="1" applyProtection="1">
      <alignment horizontal="center" vertical="center" wrapText="1"/>
      <protection hidden="1"/>
    </xf>
    <xf numFmtId="0" fontId="56" fillId="0" borderId="49" xfId="1742" applyFont="1" applyBorder="1" applyAlignment="1" applyProtection="1">
      <alignment horizontal="center" vertical="center"/>
      <protection hidden="1"/>
    </xf>
    <xf numFmtId="0" fontId="56" fillId="0" borderId="52" xfId="1742" applyFont="1" applyBorder="1" applyAlignment="1" applyProtection="1">
      <alignment horizontal="center" vertical="center"/>
      <protection hidden="1"/>
    </xf>
    <xf numFmtId="0" fontId="56" fillId="0" borderId="19" xfId="1742" applyFont="1" applyBorder="1" applyAlignment="1" applyProtection="1">
      <alignment horizontal="center" vertical="center" wrapText="1"/>
      <protection hidden="1"/>
    </xf>
    <xf numFmtId="0" fontId="56" fillId="0" borderId="14" xfId="1742" applyFont="1" applyBorder="1" applyAlignment="1" applyProtection="1">
      <alignment horizontal="center" vertical="center" wrapText="1"/>
      <protection hidden="1"/>
    </xf>
    <xf numFmtId="0" fontId="56" fillId="0" borderId="67" xfId="1742" applyFont="1" applyBorder="1" applyAlignment="1" applyProtection="1">
      <alignment horizontal="center" vertical="center" wrapText="1"/>
      <protection hidden="1"/>
    </xf>
    <xf numFmtId="0" fontId="56" fillId="0" borderId="38" xfId="1742" applyFont="1" applyBorder="1" applyAlignment="1" applyProtection="1">
      <alignment horizontal="center" vertical="center" wrapText="1"/>
      <protection hidden="1"/>
    </xf>
    <xf numFmtId="0" fontId="56" fillId="0" borderId="39" xfId="1742" applyFont="1" applyBorder="1" applyAlignment="1" applyProtection="1">
      <alignment horizontal="center" vertical="center"/>
      <protection hidden="1"/>
    </xf>
    <xf numFmtId="0" fontId="56" fillId="0" borderId="41" xfId="1742" applyFont="1" applyBorder="1" applyAlignment="1" applyProtection="1">
      <alignment horizontal="center" vertical="center" wrapText="1"/>
      <protection hidden="1"/>
    </xf>
    <xf numFmtId="0" fontId="56" fillId="0" borderId="50" xfId="1742" applyFont="1" applyBorder="1" applyAlignment="1" applyProtection="1">
      <alignment horizontal="center" vertical="center" wrapText="1"/>
      <protection hidden="1"/>
    </xf>
    <xf numFmtId="0" fontId="52" fillId="0" borderId="35" xfId="1742" applyFont="1" applyBorder="1" applyAlignment="1" applyProtection="1">
      <alignment horizontal="center" vertical="center" wrapText="1"/>
      <protection hidden="1"/>
    </xf>
    <xf numFmtId="0" fontId="52" fillId="0" borderId="22" xfId="1742" applyFont="1" applyBorder="1" applyAlignment="1" applyProtection="1">
      <alignment horizontal="center" vertical="center"/>
      <protection hidden="1"/>
    </xf>
    <xf numFmtId="0" fontId="52" fillId="0" borderId="36" xfId="1742" applyFont="1" applyBorder="1" applyAlignment="1" applyProtection="1">
      <alignment horizontal="center" vertical="center"/>
      <protection hidden="1"/>
    </xf>
    <xf numFmtId="0" fontId="52" fillId="0" borderId="16" xfId="1742" applyFont="1" applyBorder="1" applyAlignment="1" applyProtection="1">
      <alignment horizontal="center" vertical="center" wrapText="1"/>
      <protection hidden="1"/>
    </xf>
    <xf numFmtId="0" fontId="52" fillId="0" borderId="20" xfId="1742" applyFont="1" applyBorder="1" applyAlignment="1" applyProtection="1">
      <alignment horizontal="center" vertical="center" wrapText="1"/>
      <protection hidden="1"/>
    </xf>
    <xf numFmtId="0" fontId="52" fillId="0" borderId="37" xfId="1742" applyFont="1" applyBorder="1" applyAlignment="1" applyProtection="1">
      <alignment horizontal="center" vertical="center" wrapText="1"/>
      <protection hidden="1"/>
    </xf>
    <xf numFmtId="0" fontId="52" fillId="0" borderId="38" xfId="1742" applyFont="1" applyBorder="1" applyAlignment="1" applyProtection="1">
      <alignment horizontal="center" vertical="center" wrapText="1"/>
      <protection hidden="1"/>
    </xf>
    <xf numFmtId="0" fontId="52" fillId="0" borderId="40" xfId="1742" applyFont="1" applyBorder="1" applyAlignment="1" applyProtection="1">
      <alignment horizontal="center" vertical="center"/>
      <protection hidden="1"/>
    </xf>
    <xf numFmtId="0" fontId="52" fillId="0" borderId="17" xfId="1742" applyFont="1" applyBorder="1" applyAlignment="1" applyProtection="1">
      <alignment horizontal="center" vertical="center"/>
      <protection hidden="1"/>
    </xf>
    <xf numFmtId="0" fontId="56" fillId="0" borderId="40" xfId="1742" applyFont="1" applyBorder="1" applyAlignment="1" applyProtection="1">
      <alignment horizontal="center" vertical="center" wrapText="1"/>
      <protection hidden="1"/>
    </xf>
    <xf numFmtId="0" fontId="56" fillId="0" borderId="28" xfId="1742" applyFont="1" applyBorder="1" applyAlignment="1" applyProtection="1">
      <alignment horizontal="center" vertical="center"/>
      <protection hidden="1"/>
    </xf>
    <xf numFmtId="176" fontId="52" fillId="24" borderId="68" xfId="329" applyFont="1" applyFill="1" applyBorder="1" applyAlignment="1" applyProtection="1">
      <alignment horizontal="center" vertical="center" wrapText="1"/>
      <protection hidden="1"/>
    </xf>
    <xf numFmtId="176" fontId="52" fillId="24" borderId="70" xfId="329" applyFont="1" applyFill="1" applyBorder="1" applyAlignment="1" applyProtection="1">
      <alignment horizontal="center" vertical="center" wrapText="1"/>
      <protection hidden="1"/>
    </xf>
    <xf numFmtId="176" fontId="52" fillId="24" borderId="61" xfId="329" applyFont="1" applyFill="1" applyBorder="1" applyAlignment="1" applyProtection="1">
      <alignment horizontal="center" vertical="center" wrapText="1"/>
      <protection hidden="1"/>
    </xf>
    <xf numFmtId="176" fontId="52" fillId="24" borderId="71" xfId="329" applyFont="1" applyFill="1" applyBorder="1" applyAlignment="1" applyProtection="1">
      <alignment horizontal="center" vertical="center" wrapText="1"/>
      <protection hidden="1"/>
    </xf>
    <xf numFmtId="176" fontId="52" fillId="24" borderId="30" xfId="329" applyFont="1" applyFill="1" applyBorder="1" applyAlignment="1" applyProtection="1">
      <alignment horizontal="center" vertical="center" wrapText="1"/>
      <protection hidden="1"/>
    </xf>
    <xf numFmtId="176" fontId="52" fillId="24" borderId="72" xfId="329" applyFont="1" applyFill="1" applyBorder="1" applyAlignment="1" applyProtection="1">
      <alignment horizontal="center" vertical="center" wrapText="1"/>
      <protection hidden="1"/>
    </xf>
    <xf numFmtId="179" fontId="52" fillId="24" borderId="54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44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50" xfId="0" applyNumberFormat="1" applyFont="1" applyFill="1" applyBorder="1" applyAlignment="1" applyProtection="1">
      <alignment horizontal="center" vertical="center" wrapText="1"/>
      <protection hidden="1"/>
    </xf>
    <xf numFmtId="0" fontId="52" fillId="24" borderId="18" xfId="0" applyFont="1" applyFill="1" applyBorder="1" applyAlignment="1" applyProtection="1">
      <alignment horizontal="center" vertical="center" wrapText="1"/>
      <protection hidden="1"/>
    </xf>
    <xf numFmtId="0" fontId="52" fillId="24" borderId="66" xfId="0" applyFont="1" applyFill="1" applyBorder="1" applyAlignment="1" applyProtection="1">
      <alignment horizontal="center" vertical="center" wrapText="1"/>
      <protection hidden="1"/>
    </xf>
    <xf numFmtId="0" fontId="52" fillId="24" borderId="64" xfId="0" applyFont="1" applyFill="1" applyBorder="1" applyAlignment="1" applyProtection="1">
      <alignment horizontal="center" vertical="center" wrapText="1"/>
      <protection hidden="1"/>
    </xf>
    <xf numFmtId="0" fontId="47" fillId="24" borderId="25" xfId="0" applyFont="1" applyFill="1" applyBorder="1" applyAlignment="1" applyProtection="1">
      <alignment horizontal="right" vertical="center"/>
      <protection hidden="1"/>
    </xf>
    <xf numFmtId="176" fontId="52" fillId="24" borderId="53" xfId="329" applyFont="1" applyFill="1" applyBorder="1" applyAlignment="1" applyProtection="1">
      <alignment horizontal="center" vertical="center" wrapText="1"/>
      <protection hidden="1"/>
    </xf>
    <xf numFmtId="176" fontId="52" fillId="24" borderId="54" xfId="329" applyFont="1" applyFill="1" applyBorder="1" applyAlignment="1" applyProtection="1">
      <alignment horizontal="center" vertical="center" wrapText="1"/>
      <protection hidden="1"/>
    </xf>
    <xf numFmtId="176" fontId="52" fillId="24" borderId="26" xfId="329" applyFont="1" applyFill="1" applyBorder="1" applyAlignment="1" applyProtection="1">
      <alignment horizontal="center" vertical="center" wrapText="1"/>
      <protection hidden="1"/>
    </xf>
    <xf numFmtId="0" fontId="47" fillId="24" borderId="25" xfId="0" applyFont="1" applyFill="1" applyBorder="1" applyAlignment="1" applyProtection="1">
      <alignment horizontal="left" vertical="center"/>
      <protection hidden="1"/>
    </xf>
    <xf numFmtId="0" fontId="52" fillId="24" borderId="19" xfId="0" applyFont="1" applyFill="1" applyBorder="1" applyAlignment="1" applyProtection="1">
      <alignment horizontal="center" vertical="center" wrapText="1"/>
      <protection hidden="1"/>
    </xf>
    <xf numFmtId="0" fontId="52" fillId="24" borderId="14" xfId="0" applyFont="1" applyFill="1" applyBorder="1" applyAlignment="1" applyProtection="1">
      <alignment horizontal="center" vertical="center"/>
      <protection hidden="1"/>
    </xf>
    <xf numFmtId="0" fontId="52" fillId="24" borderId="67" xfId="0" applyFont="1" applyFill="1" applyBorder="1" applyAlignment="1" applyProtection="1">
      <alignment horizontal="center" vertical="center"/>
      <protection hidden="1"/>
    </xf>
    <xf numFmtId="0" fontId="52" fillId="0" borderId="18" xfId="0" applyFont="1" applyBorder="1" applyAlignment="1" applyProtection="1">
      <alignment horizontal="center" vertical="center" wrapText="1"/>
      <protection hidden="1"/>
    </xf>
    <xf numFmtId="0" fontId="52" fillId="0" borderId="18" xfId="0" applyFont="1" applyBorder="1" applyAlignment="1" applyProtection="1">
      <alignment horizontal="center" vertical="center"/>
      <protection hidden="1"/>
    </xf>
    <xf numFmtId="0" fontId="52" fillId="0" borderId="63" xfId="0" applyFont="1" applyBorder="1" applyAlignment="1" applyProtection="1">
      <alignment horizontal="center" vertical="center"/>
      <protection hidden="1"/>
    </xf>
    <xf numFmtId="0" fontId="52" fillId="0" borderId="64" xfId="0" applyFont="1" applyBorder="1" applyAlignment="1" applyProtection="1">
      <alignment horizontal="center" vertical="center"/>
      <protection hidden="1"/>
    </xf>
    <xf numFmtId="0" fontId="52" fillId="0" borderId="21" xfId="0" applyFont="1" applyBorder="1" applyAlignment="1" applyProtection="1">
      <alignment horizontal="center" vertical="center"/>
      <protection hidden="1"/>
    </xf>
    <xf numFmtId="0" fontId="52" fillId="24" borderId="63" xfId="0" applyFont="1" applyFill="1" applyBorder="1" applyAlignment="1" applyProtection="1">
      <alignment horizontal="center" vertical="center" wrapText="1"/>
      <protection hidden="1"/>
    </xf>
    <xf numFmtId="0" fontId="52" fillId="24" borderId="21" xfId="0" applyFont="1" applyFill="1" applyBorder="1" applyAlignment="1" applyProtection="1">
      <alignment horizontal="center" vertical="center" wrapText="1"/>
      <protection hidden="1"/>
    </xf>
    <xf numFmtId="0" fontId="52" fillId="24" borderId="73" xfId="0" applyFont="1" applyFill="1" applyBorder="1" applyAlignment="1" applyProtection="1">
      <alignment horizontal="center" vertical="center" wrapText="1"/>
      <protection hidden="1"/>
    </xf>
    <xf numFmtId="0" fontId="52" fillId="24" borderId="74" xfId="0" applyFont="1" applyFill="1" applyBorder="1" applyAlignment="1" applyProtection="1">
      <alignment horizontal="center" vertical="center"/>
      <protection hidden="1"/>
    </xf>
    <xf numFmtId="0" fontId="52" fillId="24" borderId="75" xfId="0" applyFont="1" applyFill="1" applyBorder="1" applyAlignment="1" applyProtection="1">
      <alignment horizontal="center" vertical="center"/>
      <protection hidden="1"/>
    </xf>
    <xf numFmtId="179" fontId="52" fillId="24" borderId="76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20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77" xfId="0" applyNumberFormat="1" applyFont="1" applyFill="1" applyBorder="1" applyAlignment="1" applyProtection="1">
      <alignment horizontal="center" vertical="center" wrapText="1"/>
      <protection hidden="1"/>
    </xf>
    <xf numFmtId="179" fontId="52" fillId="24" borderId="29" xfId="0" applyNumberFormat="1" applyFont="1" applyFill="1" applyBorder="1" applyAlignment="1" applyProtection="1">
      <alignment horizontal="center" vertical="center" wrapText="1"/>
      <protection hidden="1"/>
    </xf>
    <xf numFmtId="0" fontId="52" fillId="24" borderId="45" xfId="0" applyFont="1" applyFill="1" applyBorder="1" applyAlignment="1" applyProtection="1">
      <alignment horizontal="center" vertical="center"/>
      <protection hidden="1"/>
    </xf>
    <xf numFmtId="0" fontId="52" fillId="24" borderId="46" xfId="0" applyFont="1" applyFill="1" applyBorder="1" applyAlignment="1" applyProtection="1">
      <alignment horizontal="center" vertical="center"/>
      <protection hidden="1"/>
    </xf>
    <xf numFmtId="176" fontId="52" fillId="24" borderId="14" xfId="329" applyFont="1" applyFill="1" applyBorder="1" applyAlignment="1" applyProtection="1">
      <alignment horizontal="center" vertical="center" wrapText="1"/>
      <protection hidden="1"/>
    </xf>
    <xf numFmtId="1" fontId="56" fillId="24" borderId="0" xfId="0" quotePrefix="1" applyNumberFormat="1" applyFont="1" applyFill="1" applyBorder="1" applyAlignment="1" applyProtection="1">
      <alignment horizontal="center" vertical="center"/>
      <protection hidden="1"/>
    </xf>
    <xf numFmtId="1" fontId="56" fillId="24" borderId="14" xfId="0" quotePrefix="1" applyNumberFormat="1" applyFont="1" applyFill="1" applyBorder="1" applyAlignment="1" applyProtection="1">
      <alignment horizontal="center" vertical="center"/>
      <protection hidden="1"/>
    </xf>
    <xf numFmtId="0" fontId="56" fillId="24" borderId="18" xfId="0" applyNumberFormat="1" applyFont="1" applyFill="1" applyBorder="1" applyAlignment="1" applyProtection="1">
      <alignment horizontal="center" vertical="center" wrapText="1"/>
      <protection hidden="1"/>
    </xf>
    <xf numFmtId="0" fontId="56" fillId="24" borderId="19" xfId="0" applyNumberFormat="1" applyFont="1" applyFill="1" applyBorder="1" applyAlignment="1" applyProtection="1">
      <alignment horizontal="center" vertical="center" wrapText="1"/>
      <protection hidden="1"/>
    </xf>
    <xf numFmtId="0" fontId="56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56" fillId="24" borderId="14" xfId="0" applyNumberFormat="1" applyFont="1" applyFill="1" applyBorder="1" applyAlignment="1" applyProtection="1">
      <alignment horizontal="center" vertical="center" wrapText="1"/>
      <protection hidden="1"/>
    </xf>
    <xf numFmtId="0" fontId="56" fillId="24" borderId="47" xfId="0" applyNumberFormat="1" applyFont="1" applyFill="1" applyBorder="1" applyAlignment="1" applyProtection="1">
      <alignment horizontal="center" vertical="center" wrapText="1"/>
      <protection hidden="1"/>
    </xf>
    <xf numFmtId="0" fontId="56" fillId="24" borderId="67" xfId="0" applyNumberFormat="1" applyFont="1" applyFill="1" applyBorder="1" applyAlignment="1" applyProtection="1">
      <alignment horizontal="center" vertical="center" wrapText="1"/>
      <protection hidden="1"/>
    </xf>
    <xf numFmtId="0" fontId="56" fillId="24" borderId="48" xfId="0" applyFont="1" applyFill="1" applyBorder="1" applyAlignment="1" applyProtection="1">
      <alignment horizontal="center" vertical="center"/>
      <protection hidden="1"/>
    </xf>
    <xf numFmtId="0" fontId="56" fillId="24" borderId="17" xfId="0" applyFont="1" applyFill="1" applyBorder="1" applyAlignment="1" applyProtection="1">
      <alignment horizontal="center" vertical="center"/>
      <protection hidden="1"/>
    </xf>
    <xf numFmtId="0" fontId="56" fillId="24" borderId="16" xfId="0" applyFont="1" applyFill="1" applyBorder="1" applyAlignment="1" applyProtection="1">
      <alignment horizontal="center" vertical="center"/>
      <protection hidden="1"/>
    </xf>
    <xf numFmtId="0" fontId="56" fillId="24" borderId="53" xfId="0" applyFont="1" applyFill="1" applyBorder="1" applyAlignment="1" applyProtection="1">
      <alignment horizontal="center" vertical="center" wrapText="1"/>
      <protection hidden="1"/>
    </xf>
    <xf numFmtId="0" fontId="56" fillId="24" borderId="54" xfId="0" applyFont="1" applyFill="1" applyBorder="1" applyAlignment="1" applyProtection="1">
      <alignment horizontal="center" vertical="center" wrapText="1"/>
      <protection hidden="1"/>
    </xf>
    <xf numFmtId="0" fontId="56" fillId="24" borderId="26" xfId="0" applyFont="1" applyFill="1" applyBorder="1" applyAlignment="1" applyProtection="1">
      <alignment horizontal="center" vertical="center" wrapText="1"/>
      <protection hidden="1"/>
    </xf>
    <xf numFmtId="0" fontId="56" fillId="24" borderId="34" xfId="0" applyFont="1" applyFill="1" applyBorder="1" applyAlignment="1" applyProtection="1">
      <alignment horizontal="center" vertical="center" wrapText="1"/>
      <protection hidden="1"/>
    </xf>
    <xf numFmtId="0" fontId="56" fillId="24" borderId="45" xfId="0" applyFont="1" applyFill="1" applyBorder="1" applyAlignment="1" applyProtection="1">
      <alignment horizontal="center" vertical="center" wrapText="1"/>
      <protection hidden="1"/>
    </xf>
    <xf numFmtId="0" fontId="56" fillId="24" borderId="46" xfId="0" applyFont="1" applyFill="1" applyBorder="1" applyAlignment="1" applyProtection="1">
      <alignment horizontal="center" vertical="center" wrapText="1"/>
      <protection hidden="1"/>
    </xf>
    <xf numFmtId="0" fontId="56" fillId="24" borderId="60" xfId="0" applyFont="1" applyFill="1" applyBorder="1" applyAlignment="1" applyProtection="1">
      <alignment horizontal="center" vertical="center" wrapText="1"/>
      <protection hidden="1"/>
    </xf>
    <xf numFmtId="0" fontId="56" fillId="24" borderId="70" xfId="0" applyFont="1" applyFill="1" applyBorder="1" applyAlignment="1" applyProtection="1">
      <alignment horizontal="center" vertical="center" wrapText="1"/>
      <protection hidden="1"/>
    </xf>
    <xf numFmtId="0" fontId="56" fillId="24" borderId="61" xfId="0" applyFont="1" applyFill="1" applyBorder="1" applyAlignment="1" applyProtection="1">
      <alignment horizontal="center" vertical="center" wrapText="1"/>
      <protection hidden="1"/>
    </xf>
    <xf numFmtId="184" fontId="56" fillId="24" borderId="58" xfId="0" applyNumberFormat="1" applyFont="1" applyFill="1" applyBorder="1" applyAlignment="1" applyProtection="1">
      <alignment horizontal="center" vertical="center" wrapText="1"/>
      <protection hidden="1"/>
    </xf>
    <xf numFmtId="184" fontId="56" fillId="24" borderId="54" xfId="0" applyNumberFormat="1" applyFont="1" applyFill="1" applyBorder="1" applyAlignment="1" applyProtection="1">
      <alignment horizontal="center" vertical="center" wrapText="1"/>
      <protection hidden="1"/>
    </xf>
    <xf numFmtId="184" fontId="56" fillId="24" borderId="26" xfId="0" applyNumberFormat="1" applyFont="1" applyFill="1" applyBorder="1" applyAlignment="1" applyProtection="1">
      <alignment horizontal="center" vertical="center" wrapText="1"/>
      <protection hidden="1"/>
    </xf>
    <xf numFmtId="0" fontId="56" fillId="24" borderId="58" xfId="0" applyFont="1" applyFill="1" applyBorder="1" applyAlignment="1" applyProtection="1">
      <alignment horizontal="center" vertical="center" wrapText="1"/>
      <protection hidden="1"/>
    </xf>
    <xf numFmtId="1" fontId="64" fillId="24" borderId="0" xfId="0" quotePrefix="1" applyNumberFormat="1" applyFont="1" applyFill="1" applyBorder="1" applyAlignment="1" applyProtection="1">
      <alignment horizontal="center" vertical="center"/>
      <protection hidden="1"/>
    </xf>
    <xf numFmtId="1" fontId="64" fillId="24" borderId="14" xfId="0" quotePrefix="1" applyNumberFormat="1" applyFont="1" applyFill="1" applyBorder="1" applyAlignment="1" applyProtection="1">
      <alignment horizontal="center" vertical="center"/>
      <protection hidden="1"/>
    </xf>
  </cellXfs>
  <cellStyles count="3235">
    <cellStyle name="20% - 강조색1" xfId="1" builtinId="30" customBuiltin="1"/>
    <cellStyle name="20% - 강조색1 2" xfId="2"/>
    <cellStyle name="20% - 강조색1 2 2" xfId="3"/>
    <cellStyle name="20% - 강조색1 2 2 2" xfId="4"/>
    <cellStyle name="20% - 강조색1 2 3" xfId="5"/>
    <cellStyle name="20% - 강조색1 3" xfId="6"/>
    <cellStyle name="20% - 강조색1 3 2" xfId="7"/>
    <cellStyle name="20% - 강조색1 4" xfId="8"/>
    <cellStyle name="20% - 강조색1 5" xfId="1850"/>
    <cellStyle name="20% - 강조색1 5 2" xfId="2107"/>
    <cellStyle name="20% - 강조색1 5 2 2" xfId="2200"/>
    <cellStyle name="20% - 강조색1 5 2 2 2" xfId="2342"/>
    <cellStyle name="20% - 강조색1 5 2 2 2 2" xfId="2626"/>
    <cellStyle name="20% - 강조색1 5 2 2 2 2 2" xfId="3196"/>
    <cellStyle name="20% - 강조색1 5 2 2 2 3" xfId="2912"/>
    <cellStyle name="20% - 강조색1 5 2 2 3" xfId="2484"/>
    <cellStyle name="20% - 강조색1 5 2 2 3 2" xfId="3054"/>
    <cellStyle name="20% - 강조색1 5 2 2 4" xfId="2770"/>
    <cellStyle name="20% - 강조색1 5 2 3" xfId="2271"/>
    <cellStyle name="20% - 강조색1 5 2 3 2" xfId="2555"/>
    <cellStyle name="20% - 강조색1 5 2 3 2 2" xfId="3125"/>
    <cellStyle name="20% - 강조색1 5 2 3 3" xfId="2841"/>
    <cellStyle name="20% - 강조색1 5 2 4" xfId="2413"/>
    <cellStyle name="20% - 강조색1 5 2 4 2" xfId="2983"/>
    <cellStyle name="20% - 강조색1 5 2 5" xfId="2699"/>
    <cellStyle name="20% - 강조색1 5 3" xfId="2165"/>
    <cellStyle name="20% - 강조색1 5 3 2" xfId="2307"/>
    <cellStyle name="20% - 강조색1 5 3 2 2" xfId="2591"/>
    <cellStyle name="20% - 강조색1 5 3 2 2 2" xfId="3161"/>
    <cellStyle name="20% - 강조색1 5 3 2 3" xfId="2877"/>
    <cellStyle name="20% - 강조색1 5 3 3" xfId="2449"/>
    <cellStyle name="20% - 강조색1 5 3 3 2" xfId="3019"/>
    <cellStyle name="20% - 강조색1 5 3 4" xfId="2735"/>
    <cellStyle name="20% - 강조색1 5 4" xfId="2236"/>
    <cellStyle name="20% - 강조색1 5 4 2" xfId="2520"/>
    <cellStyle name="20% - 강조색1 5 4 2 2" xfId="3090"/>
    <cellStyle name="20% - 강조색1 5 4 3" xfId="2806"/>
    <cellStyle name="20% - 강조색1 5 5" xfId="2378"/>
    <cellStyle name="20% - 강조색1 5 5 2" xfId="2948"/>
    <cellStyle name="20% - 강조색1 5 6" xfId="2664"/>
    <cellStyle name="20% - 강조색2" xfId="9" builtinId="34" customBuiltin="1"/>
    <cellStyle name="20% - 강조색2 2" xfId="10"/>
    <cellStyle name="20% - 강조색2 2 2" xfId="11"/>
    <cellStyle name="20% - 강조색2 2 2 2" xfId="12"/>
    <cellStyle name="20% - 강조색2 2 3" xfId="13"/>
    <cellStyle name="20% - 강조색2 3" xfId="14"/>
    <cellStyle name="20% - 강조색2 3 2" xfId="15"/>
    <cellStyle name="20% - 강조색2 4" xfId="16"/>
    <cellStyle name="20% - 강조색2 5" xfId="1846"/>
    <cellStyle name="20% - 강조색2 5 2" xfId="2105"/>
    <cellStyle name="20% - 강조색2 5 2 2" xfId="2198"/>
    <cellStyle name="20% - 강조색2 5 2 2 2" xfId="2340"/>
    <cellStyle name="20% - 강조색2 5 2 2 2 2" xfId="2624"/>
    <cellStyle name="20% - 강조색2 5 2 2 2 2 2" xfId="3194"/>
    <cellStyle name="20% - 강조색2 5 2 2 2 3" xfId="2910"/>
    <cellStyle name="20% - 강조색2 5 2 2 3" xfId="2482"/>
    <cellStyle name="20% - 강조색2 5 2 2 3 2" xfId="3052"/>
    <cellStyle name="20% - 강조색2 5 2 2 4" xfId="2768"/>
    <cellStyle name="20% - 강조색2 5 2 3" xfId="2269"/>
    <cellStyle name="20% - 강조색2 5 2 3 2" xfId="2553"/>
    <cellStyle name="20% - 강조색2 5 2 3 2 2" xfId="3123"/>
    <cellStyle name="20% - 강조색2 5 2 3 3" xfId="2839"/>
    <cellStyle name="20% - 강조색2 5 2 4" xfId="2411"/>
    <cellStyle name="20% - 강조색2 5 2 4 2" xfId="2981"/>
    <cellStyle name="20% - 강조색2 5 2 5" xfId="2697"/>
    <cellStyle name="20% - 강조색2 5 3" xfId="2163"/>
    <cellStyle name="20% - 강조색2 5 3 2" xfId="2305"/>
    <cellStyle name="20% - 강조색2 5 3 2 2" xfId="2589"/>
    <cellStyle name="20% - 강조색2 5 3 2 2 2" xfId="3159"/>
    <cellStyle name="20% - 강조색2 5 3 2 3" xfId="2875"/>
    <cellStyle name="20% - 강조색2 5 3 3" xfId="2447"/>
    <cellStyle name="20% - 강조색2 5 3 3 2" xfId="3017"/>
    <cellStyle name="20% - 강조색2 5 3 4" xfId="2733"/>
    <cellStyle name="20% - 강조색2 5 4" xfId="2234"/>
    <cellStyle name="20% - 강조색2 5 4 2" xfId="2518"/>
    <cellStyle name="20% - 강조색2 5 4 2 2" xfId="3088"/>
    <cellStyle name="20% - 강조색2 5 4 3" xfId="2804"/>
    <cellStyle name="20% - 강조색2 5 5" xfId="2376"/>
    <cellStyle name="20% - 강조색2 5 5 2" xfId="2946"/>
    <cellStyle name="20% - 강조색2 5 6" xfId="2662"/>
    <cellStyle name="20% - 강조색3" xfId="17" builtinId="38" customBuiltin="1"/>
    <cellStyle name="20% - 강조색3 2" xfId="18"/>
    <cellStyle name="20% - 강조색3 2 2" xfId="19"/>
    <cellStyle name="20% - 강조색3 2 2 2" xfId="20"/>
    <cellStyle name="20% - 강조색3 2 3" xfId="21"/>
    <cellStyle name="20% - 강조색3 3" xfId="22"/>
    <cellStyle name="20% - 강조색3 3 2" xfId="23"/>
    <cellStyle name="20% - 강조색3 4" xfId="24"/>
    <cellStyle name="20% - 강조색3 5" xfId="1842"/>
    <cellStyle name="20% - 강조색3 5 2" xfId="2103"/>
    <cellStyle name="20% - 강조색3 5 2 2" xfId="2196"/>
    <cellStyle name="20% - 강조색3 5 2 2 2" xfId="2338"/>
    <cellStyle name="20% - 강조색3 5 2 2 2 2" xfId="2622"/>
    <cellStyle name="20% - 강조색3 5 2 2 2 2 2" xfId="3192"/>
    <cellStyle name="20% - 강조색3 5 2 2 2 3" xfId="2908"/>
    <cellStyle name="20% - 강조색3 5 2 2 3" xfId="2480"/>
    <cellStyle name="20% - 강조색3 5 2 2 3 2" xfId="3050"/>
    <cellStyle name="20% - 강조색3 5 2 2 4" xfId="2766"/>
    <cellStyle name="20% - 강조색3 5 2 3" xfId="2267"/>
    <cellStyle name="20% - 강조색3 5 2 3 2" xfId="2551"/>
    <cellStyle name="20% - 강조색3 5 2 3 2 2" xfId="3121"/>
    <cellStyle name="20% - 강조색3 5 2 3 3" xfId="2837"/>
    <cellStyle name="20% - 강조색3 5 2 4" xfId="2409"/>
    <cellStyle name="20% - 강조색3 5 2 4 2" xfId="2979"/>
    <cellStyle name="20% - 강조색3 5 2 5" xfId="2695"/>
    <cellStyle name="20% - 강조색3 5 3" xfId="2161"/>
    <cellStyle name="20% - 강조색3 5 3 2" xfId="2303"/>
    <cellStyle name="20% - 강조색3 5 3 2 2" xfId="2587"/>
    <cellStyle name="20% - 강조색3 5 3 2 2 2" xfId="3157"/>
    <cellStyle name="20% - 강조색3 5 3 2 3" xfId="2873"/>
    <cellStyle name="20% - 강조색3 5 3 3" xfId="2445"/>
    <cellStyle name="20% - 강조색3 5 3 3 2" xfId="3015"/>
    <cellStyle name="20% - 강조색3 5 3 4" xfId="2731"/>
    <cellStyle name="20% - 강조색3 5 4" xfId="2232"/>
    <cellStyle name="20% - 강조색3 5 4 2" xfId="2516"/>
    <cellStyle name="20% - 강조색3 5 4 2 2" xfId="3086"/>
    <cellStyle name="20% - 강조색3 5 4 3" xfId="2802"/>
    <cellStyle name="20% - 강조색3 5 5" xfId="2374"/>
    <cellStyle name="20% - 강조색3 5 5 2" xfId="2944"/>
    <cellStyle name="20% - 강조색3 5 6" xfId="2660"/>
    <cellStyle name="20% - 강조색4" xfId="25" builtinId="42" customBuiltin="1"/>
    <cellStyle name="20% - 강조색4 2" xfId="26"/>
    <cellStyle name="20% - 강조색4 2 2" xfId="27"/>
    <cellStyle name="20% - 강조색4 2 2 2" xfId="28"/>
    <cellStyle name="20% - 강조색4 2 3" xfId="29"/>
    <cellStyle name="20% - 강조색4 3" xfId="30"/>
    <cellStyle name="20% - 강조색4 3 2" xfId="31"/>
    <cellStyle name="20% - 강조색4 4" xfId="32"/>
    <cellStyle name="20% - 강조색4 5" xfId="1838"/>
    <cellStyle name="20% - 강조색4 5 2" xfId="2101"/>
    <cellStyle name="20% - 강조색4 5 2 2" xfId="2194"/>
    <cellStyle name="20% - 강조색4 5 2 2 2" xfId="2336"/>
    <cellStyle name="20% - 강조색4 5 2 2 2 2" xfId="2620"/>
    <cellStyle name="20% - 강조색4 5 2 2 2 2 2" xfId="3190"/>
    <cellStyle name="20% - 강조색4 5 2 2 2 3" xfId="2906"/>
    <cellStyle name="20% - 강조색4 5 2 2 3" xfId="2478"/>
    <cellStyle name="20% - 강조색4 5 2 2 3 2" xfId="3048"/>
    <cellStyle name="20% - 강조색4 5 2 2 4" xfId="2764"/>
    <cellStyle name="20% - 강조색4 5 2 3" xfId="2265"/>
    <cellStyle name="20% - 강조색4 5 2 3 2" xfId="2549"/>
    <cellStyle name="20% - 강조색4 5 2 3 2 2" xfId="3119"/>
    <cellStyle name="20% - 강조색4 5 2 3 3" xfId="2835"/>
    <cellStyle name="20% - 강조색4 5 2 4" xfId="2407"/>
    <cellStyle name="20% - 강조색4 5 2 4 2" xfId="2977"/>
    <cellStyle name="20% - 강조색4 5 2 5" xfId="2693"/>
    <cellStyle name="20% - 강조색4 5 3" xfId="2159"/>
    <cellStyle name="20% - 강조색4 5 3 2" xfId="2301"/>
    <cellStyle name="20% - 강조색4 5 3 2 2" xfId="2585"/>
    <cellStyle name="20% - 강조색4 5 3 2 2 2" xfId="3155"/>
    <cellStyle name="20% - 강조색4 5 3 2 3" xfId="2871"/>
    <cellStyle name="20% - 강조색4 5 3 3" xfId="2443"/>
    <cellStyle name="20% - 강조색4 5 3 3 2" xfId="3013"/>
    <cellStyle name="20% - 강조색4 5 3 4" xfId="2729"/>
    <cellStyle name="20% - 강조색4 5 4" xfId="2230"/>
    <cellStyle name="20% - 강조색4 5 4 2" xfId="2514"/>
    <cellStyle name="20% - 강조색4 5 4 2 2" xfId="3084"/>
    <cellStyle name="20% - 강조색4 5 4 3" xfId="2800"/>
    <cellStyle name="20% - 강조색4 5 5" xfId="2372"/>
    <cellStyle name="20% - 강조색4 5 5 2" xfId="2942"/>
    <cellStyle name="20% - 강조색4 5 6" xfId="2658"/>
    <cellStyle name="20% - 강조색5" xfId="33" builtinId="46" customBuiltin="1"/>
    <cellStyle name="20% - 강조색5 2" xfId="34"/>
    <cellStyle name="20% - 강조색5 2 2" xfId="35"/>
    <cellStyle name="20% - 강조색5 2 2 2" xfId="36"/>
    <cellStyle name="20% - 강조색5 2 3" xfId="37"/>
    <cellStyle name="20% - 강조색5 3" xfId="38"/>
    <cellStyle name="20% - 강조색5 3 2" xfId="39"/>
    <cellStyle name="20% - 강조색5 4" xfId="40"/>
    <cellStyle name="20% - 강조색5 5" xfId="1834"/>
    <cellStyle name="20% - 강조색5 5 2" xfId="2099"/>
    <cellStyle name="20% - 강조색5 5 2 2" xfId="2192"/>
    <cellStyle name="20% - 강조색5 5 2 2 2" xfId="2334"/>
    <cellStyle name="20% - 강조색5 5 2 2 2 2" xfId="2618"/>
    <cellStyle name="20% - 강조색5 5 2 2 2 2 2" xfId="3188"/>
    <cellStyle name="20% - 강조색5 5 2 2 2 3" xfId="2904"/>
    <cellStyle name="20% - 강조색5 5 2 2 3" xfId="2476"/>
    <cellStyle name="20% - 강조색5 5 2 2 3 2" xfId="3046"/>
    <cellStyle name="20% - 강조색5 5 2 2 4" xfId="2762"/>
    <cellStyle name="20% - 강조색5 5 2 3" xfId="2263"/>
    <cellStyle name="20% - 강조색5 5 2 3 2" xfId="2547"/>
    <cellStyle name="20% - 강조색5 5 2 3 2 2" xfId="3117"/>
    <cellStyle name="20% - 강조색5 5 2 3 3" xfId="2833"/>
    <cellStyle name="20% - 강조색5 5 2 4" xfId="2405"/>
    <cellStyle name="20% - 강조색5 5 2 4 2" xfId="2975"/>
    <cellStyle name="20% - 강조색5 5 2 5" xfId="2691"/>
    <cellStyle name="20% - 강조색5 5 3" xfId="2157"/>
    <cellStyle name="20% - 강조색5 5 3 2" xfId="2299"/>
    <cellStyle name="20% - 강조색5 5 3 2 2" xfId="2583"/>
    <cellStyle name="20% - 강조색5 5 3 2 2 2" xfId="3153"/>
    <cellStyle name="20% - 강조색5 5 3 2 3" xfId="2869"/>
    <cellStyle name="20% - 강조색5 5 3 3" xfId="2441"/>
    <cellStyle name="20% - 강조색5 5 3 3 2" xfId="3011"/>
    <cellStyle name="20% - 강조색5 5 3 4" xfId="2727"/>
    <cellStyle name="20% - 강조색5 5 4" xfId="2228"/>
    <cellStyle name="20% - 강조색5 5 4 2" xfId="2512"/>
    <cellStyle name="20% - 강조색5 5 4 2 2" xfId="3082"/>
    <cellStyle name="20% - 강조색5 5 4 3" xfId="2798"/>
    <cellStyle name="20% - 강조색5 5 5" xfId="2370"/>
    <cellStyle name="20% - 강조색5 5 5 2" xfId="2940"/>
    <cellStyle name="20% - 강조색5 5 6" xfId="2656"/>
    <cellStyle name="20% - 강조색6" xfId="41" builtinId="50" customBuiltin="1"/>
    <cellStyle name="20% - 강조색6 2" xfId="42"/>
    <cellStyle name="20% - 강조색6 2 2" xfId="43"/>
    <cellStyle name="20% - 강조색6 2 2 2" xfId="44"/>
    <cellStyle name="20% - 강조색6 2 3" xfId="45"/>
    <cellStyle name="20% - 강조색6 3" xfId="46"/>
    <cellStyle name="20% - 강조색6 3 2" xfId="47"/>
    <cellStyle name="20% - 강조색6 4" xfId="48"/>
    <cellStyle name="20% - 강조색6 5" xfId="1830"/>
    <cellStyle name="20% - 강조색6 5 2" xfId="2097"/>
    <cellStyle name="20% - 강조색6 5 2 2" xfId="2190"/>
    <cellStyle name="20% - 강조색6 5 2 2 2" xfId="2332"/>
    <cellStyle name="20% - 강조색6 5 2 2 2 2" xfId="2616"/>
    <cellStyle name="20% - 강조색6 5 2 2 2 2 2" xfId="3186"/>
    <cellStyle name="20% - 강조색6 5 2 2 2 3" xfId="2902"/>
    <cellStyle name="20% - 강조색6 5 2 2 3" xfId="2474"/>
    <cellStyle name="20% - 강조색6 5 2 2 3 2" xfId="3044"/>
    <cellStyle name="20% - 강조색6 5 2 2 4" xfId="2760"/>
    <cellStyle name="20% - 강조색6 5 2 3" xfId="2261"/>
    <cellStyle name="20% - 강조색6 5 2 3 2" xfId="2545"/>
    <cellStyle name="20% - 강조색6 5 2 3 2 2" xfId="3115"/>
    <cellStyle name="20% - 강조색6 5 2 3 3" xfId="2831"/>
    <cellStyle name="20% - 강조색6 5 2 4" xfId="2403"/>
    <cellStyle name="20% - 강조색6 5 2 4 2" xfId="2973"/>
    <cellStyle name="20% - 강조색6 5 2 5" xfId="2689"/>
    <cellStyle name="20% - 강조색6 5 3" xfId="2155"/>
    <cellStyle name="20% - 강조색6 5 3 2" xfId="2297"/>
    <cellStyle name="20% - 강조색6 5 3 2 2" xfId="2581"/>
    <cellStyle name="20% - 강조색6 5 3 2 2 2" xfId="3151"/>
    <cellStyle name="20% - 강조색6 5 3 2 3" xfId="2867"/>
    <cellStyle name="20% - 강조색6 5 3 3" xfId="2439"/>
    <cellStyle name="20% - 강조색6 5 3 3 2" xfId="3009"/>
    <cellStyle name="20% - 강조색6 5 3 4" xfId="2725"/>
    <cellStyle name="20% - 강조색6 5 4" xfId="2226"/>
    <cellStyle name="20% - 강조색6 5 4 2" xfId="2510"/>
    <cellStyle name="20% - 강조색6 5 4 2 2" xfId="3080"/>
    <cellStyle name="20% - 강조색6 5 4 3" xfId="2796"/>
    <cellStyle name="20% - 강조색6 5 5" xfId="2368"/>
    <cellStyle name="20% - 강조색6 5 5 2" xfId="2938"/>
    <cellStyle name="20% - 강조색6 5 6" xfId="2654"/>
    <cellStyle name="40% - 강조색1" xfId="49" builtinId="31" customBuiltin="1"/>
    <cellStyle name="40% - 강조색1 2" xfId="50"/>
    <cellStyle name="40% - 강조색1 2 2" xfId="51"/>
    <cellStyle name="40% - 강조색1 2 2 2" xfId="52"/>
    <cellStyle name="40% - 강조색1 2 3" xfId="53"/>
    <cellStyle name="40% - 강조색1 3" xfId="54"/>
    <cellStyle name="40% - 강조색1 3 2" xfId="55"/>
    <cellStyle name="40% - 강조색1 4" xfId="56"/>
    <cellStyle name="40% - 강조색1 5" xfId="1849"/>
    <cellStyle name="40% - 강조색1 5 2" xfId="2106"/>
    <cellStyle name="40% - 강조색1 5 2 2" xfId="2199"/>
    <cellStyle name="40% - 강조색1 5 2 2 2" xfId="2341"/>
    <cellStyle name="40% - 강조색1 5 2 2 2 2" xfId="2625"/>
    <cellStyle name="40% - 강조색1 5 2 2 2 2 2" xfId="3195"/>
    <cellStyle name="40% - 강조색1 5 2 2 2 3" xfId="2911"/>
    <cellStyle name="40% - 강조색1 5 2 2 3" xfId="2483"/>
    <cellStyle name="40% - 강조색1 5 2 2 3 2" xfId="3053"/>
    <cellStyle name="40% - 강조색1 5 2 2 4" xfId="2769"/>
    <cellStyle name="40% - 강조색1 5 2 3" xfId="2270"/>
    <cellStyle name="40% - 강조색1 5 2 3 2" xfId="2554"/>
    <cellStyle name="40% - 강조색1 5 2 3 2 2" xfId="3124"/>
    <cellStyle name="40% - 강조색1 5 2 3 3" xfId="2840"/>
    <cellStyle name="40% - 강조색1 5 2 4" xfId="2412"/>
    <cellStyle name="40% - 강조색1 5 2 4 2" xfId="2982"/>
    <cellStyle name="40% - 강조색1 5 2 5" xfId="2698"/>
    <cellStyle name="40% - 강조색1 5 3" xfId="2164"/>
    <cellStyle name="40% - 강조색1 5 3 2" xfId="2306"/>
    <cellStyle name="40% - 강조색1 5 3 2 2" xfId="2590"/>
    <cellStyle name="40% - 강조색1 5 3 2 2 2" xfId="3160"/>
    <cellStyle name="40% - 강조색1 5 3 2 3" xfId="2876"/>
    <cellStyle name="40% - 강조색1 5 3 3" xfId="2448"/>
    <cellStyle name="40% - 강조색1 5 3 3 2" xfId="3018"/>
    <cellStyle name="40% - 강조색1 5 3 4" xfId="2734"/>
    <cellStyle name="40% - 강조색1 5 4" xfId="2235"/>
    <cellStyle name="40% - 강조색1 5 4 2" xfId="2519"/>
    <cellStyle name="40% - 강조색1 5 4 2 2" xfId="3089"/>
    <cellStyle name="40% - 강조색1 5 4 3" xfId="2805"/>
    <cellStyle name="40% - 강조색1 5 5" xfId="2377"/>
    <cellStyle name="40% - 강조색1 5 5 2" xfId="2947"/>
    <cellStyle name="40% - 강조색1 5 6" xfId="2663"/>
    <cellStyle name="40% - 강조색2" xfId="57" builtinId="35" customBuiltin="1"/>
    <cellStyle name="40% - 강조색2 2" xfId="58"/>
    <cellStyle name="40% - 강조색2 2 2" xfId="59"/>
    <cellStyle name="40% - 강조색2 2 2 2" xfId="60"/>
    <cellStyle name="40% - 강조색2 2 3" xfId="61"/>
    <cellStyle name="40% - 강조색2 3" xfId="62"/>
    <cellStyle name="40% - 강조색2 3 2" xfId="63"/>
    <cellStyle name="40% - 강조색2 4" xfId="64"/>
    <cellStyle name="40% - 강조색2 5" xfId="1845"/>
    <cellStyle name="40% - 강조색2 5 2" xfId="2104"/>
    <cellStyle name="40% - 강조색2 5 2 2" xfId="2197"/>
    <cellStyle name="40% - 강조색2 5 2 2 2" xfId="2339"/>
    <cellStyle name="40% - 강조색2 5 2 2 2 2" xfId="2623"/>
    <cellStyle name="40% - 강조색2 5 2 2 2 2 2" xfId="3193"/>
    <cellStyle name="40% - 강조색2 5 2 2 2 3" xfId="2909"/>
    <cellStyle name="40% - 강조색2 5 2 2 3" xfId="2481"/>
    <cellStyle name="40% - 강조색2 5 2 2 3 2" xfId="3051"/>
    <cellStyle name="40% - 강조색2 5 2 2 4" xfId="2767"/>
    <cellStyle name="40% - 강조색2 5 2 3" xfId="2268"/>
    <cellStyle name="40% - 강조색2 5 2 3 2" xfId="2552"/>
    <cellStyle name="40% - 강조색2 5 2 3 2 2" xfId="3122"/>
    <cellStyle name="40% - 강조색2 5 2 3 3" xfId="2838"/>
    <cellStyle name="40% - 강조색2 5 2 4" xfId="2410"/>
    <cellStyle name="40% - 강조색2 5 2 4 2" xfId="2980"/>
    <cellStyle name="40% - 강조색2 5 2 5" xfId="2696"/>
    <cellStyle name="40% - 강조색2 5 3" xfId="2162"/>
    <cellStyle name="40% - 강조색2 5 3 2" xfId="2304"/>
    <cellStyle name="40% - 강조색2 5 3 2 2" xfId="2588"/>
    <cellStyle name="40% - 강조색2 5 3 2 2 2" xfId="3158"/>
    <cellStyle name="40% - 강조색2 5 3 2 3" xfId="2874"/>
    <cellStyle name="40% - 강조색2 5 3 3" xfId="2446"/>
    <cellStyle name="40% - 강조색2 5 3 3 2" xfId="3016"/>
    <cellStyle name="40% - 강조색2 5 3 4" xfId="2732"/>
    <cellStyle name="40% - 강조색2 5 4" xfId="2233"/>
    <cellStyle name="40% - 강조색2 5 4 2" xfId="2517"/>
    <cellStyle name="40% - 강조색2 5 4 2 2" xfId="3087"/>
    <cellStyle name="40% - 강조색2 5 4 3" xfId="2803"/>
    <cellStyle name="40% - 강조색2 5 5" xfId="2375"/>
    <cellStyle name="40% - 강조색2 5 5 2" xfId="2945"/>
    <cellStyle name="40% - 강조색2 5 6" xfId="2661"/>
    <cellStyle name="40% - 강조색3" xfId="65" builtinId="39" customBuiltin="1"/>
    <cellStyle name="40% - 강조색3 2" xfId="66"/>
    <cellStyle name="40% - 강조색3 2 2" xfId="67"/>
    <cellStyle name="40% - 강조색3 2 2 2" xfId="68"/>
    <cellStyle name="40% - 강조색3 2 3" xfId="69"/>
    <cellStyle name="40% - 강조색3 3" xfId="70"/>
    <cellStyle name="40% - 강조색3 3 2" xfId="71"/>
    <cellStyle name="40% - 강조색3 4" xfId="72"/>
    <cellStyle name="40% - 강조색3 5" xfId="1841"/>
    <cellStyle name="40% - 강조색3 5 2" xfId="2102"/>
    <cellStyle name="40% - 강조색3 5 2 2" xfId="2195"/>
    <cellStyle name="40% - 강조색3 5 2 2 2" xfId="2337"/>
    <cellStyle name="40% - 강조색3 5 2 2 2 2" xfId="2621"/>
    <cellStyle name="40% - 강조색3 5 2 2 2 2 2" xfId="3191"/>
    <cellStyle name="40% - 강조색3 5 2 2 2 3" xfId="2907"/>
    <cellStyle name="40% - 강조색3 5 2 2 3" xfId="2479"/>
    <cellStyle name="40% - 강조색3 5 2 2 3 2" xfId="3049"/>
    <cellStyle name="40% - 강조색3 5 2 2 4" xfId="2765"/>
    <cellStyle name="40% - 강조색3 5 2 3" xfId="2266"/>
    <cellStyle name="40% - 강조색3 5 2 3 2" xfId="2550"/>
    <cellStyle name="40% - 강조색3 5 2 3 2 2" xfId="3120"/>
    <cellStyle name="40% - 강조색3 5 2 3 3" xfId="2836"/>
    <cellStyle name="40% - 강조색3 5 2 4" xfId="2408"/>
    <cellStyle name="40% - 강조색3 5 2 4 2" xfId="2978"/>
    <cellStyle name="40% - 강조색3 5 2 5" xfId="2694"/>
    <cellStyle name="40% - 강조색3 5 3" xfId="2160"/>
    <cellStyle name="40% - 강조색3 5 3 2" xfId="2302"/>
    <cellStyle name="40% - 강조색3 5 3 2 2" xfId="2586"/>
    <cellStyle name="40% - 강조색3 5 3 2 2 2" xfId="3156"/>
    <cellStyle name="40% - 강조색3 5 3 2 3" xfId="2872"/>
    <cellStyle name="40% - 강조색3 5 3 3" xfId="2444"/>
    <cellStyle name="40% - 강조색3 5 3 3 2" xfId="3014"/>
    <cellStyle name="40% - 강조색3 5 3 4" xfId="2730"/>
    <cellStyle name="40% - 강조색3 5 4" xfId="2231"/>
    <cellStyle name="40% - 강조색3 5 4 2" xfId="2515"/>
    <cellStyle name="40% - 강조색3 5 4 2 2" xfId="3085"/>
    <cellStyle name="40% - 강조색3 5 4 3" xfId="2801"/>
    <cellStyle name="40% - 강조색3 5 5" xfId="2373"/>
    <cellStyle name="40% - 강조색3 5 5 2" xfId="2943"/>
    <cellStyle name="40% - 강조색3 5 6" xfId="2659"/>
    <cellStyle name="40% - 강조색4" xfId="73" builtinId="43" customBuiltin="1"/>
    <cellStyle name="40% - 강조색4 2" xfId="74"/>
    <cellStyle name="40% - 강조색4 2 2" xfId="75"/>
    <cellStyle name="40% - 강조색4 2 2 2" xfId="76"/>
    <cellStyle name="40% - 강조색4 2 3" xfId="77"/>
    <cellStyle name="40% - 강조색4 3" xfId="78"/>
    <cellStyle name="40% - 강조색4 3 2" xfId="79"/>
    <cellStyle name="40% - 강조색4 4" xfId="80"/>
    <cellStyle name="40% - 강조색4 5" xfId="1837"/>
    <cellStyle name="40% - 강조색4 5 2" xfId="2100"/>
    <cellStyle name="40% - 강조색4 5 2 2" xfId="2193"/>
    <cellStyle name="40% - 강조색4 5 2 2 2" xfId="2335"/>
    <cellStyle name="40% - 강조색4 5 2 2 2 2" xfId="2619"/>
    <cellStyle name="40% - 강조색4 5 2 2 2 2 2" xfId="3189"/>
    <cellStyle name="40% - 강조색4 5 2 2 2 3" xfId="2905"/>
    <cellStyle name="40% - 강조색4 5 2 2 3" xfId="2477"/>
    <cellStyle name="40% - 강조색4 5 2 2 3 2" xfId="3047"/>
    <cellStyle name="40% - 강조색4 5 2 2 4" xfId="2763"/>
    <cellStyle name="40% - 강조색4 5 2 3" xfId="2264"/>
    <cellStyle name="40% - 강조색4 5 2 3 2" xfId="2548"/>
    <cellStyle name="40% - 강조색4 5 2 3 2 2" xfId="3118"/>
    <cellStyle name="40% - 강조색4 5 2 3 3" xfId="2834"/>
    <cellStyle name="40% - 강조색4 5 2 4" xfId="2406"/>
    <cellStyle name="40% - 강조색4 5 2 4 2" xfId="2976"/>
    <cellStyle name="40% - 강조색4 5 2 5" xfId="2692"/>
    <cellStyle name="40% - 강조색4 5 3" xfId="2158"/>
    <cellStyle name="40% - 강조색4 5 3 2" xfId="2300"/>
    <cellStyle name="40% - 강조색4 5 3 2 2" xfId="2584"/>
    <cellStyle name="40% - 강조색4 5 3 2 2 2" xfId="3154"/>
    <cellStyle name="40% - 강조색4 5 3 2 3" xfId="2870"/>
    <cellStyle name="40% - 강조색4 5 3 3" xfId="2442"/>
    <cellStyle name="40% - 강조색4 5 3 3 2" xfId="3012"/>
    <cellStyle name="40% - 강조색4 5 3 4" xfId="2728"/>
    <cellStyle name="40% - 강조색4 5 4" xfId="2229"/>
    <cellStyle name="40% - 강조색4 5 4 2" xfId="2513"/>
    <cellStyle name="40% - 강조색4 5 4 2 2" xfId="3083"/>
    <cellStyle name="40% - 강조색4 5 4 3" xfId="2799"/>
    <cellStyle name="40% - 강조색4 5 5" xfId="2371"/>
    <cellStyle name="40% - 강조색4 5 5 2" xfId="2941"/>
    <cellStyle name="40% - 강조색4 5 6" xfId="2657"/>
    <cellStyle name="40% - 강조색5" xfId="81" builtinId="47" customBuiltin="1"/>
    <cellStyle name="40% - 강조색5 2" xfId="82"/>
    <cellStyle name="40% - 강조색5 2 2" xfId="83"/>
    <cellStyle name="40% - 강조색5 2 2 2" xfId="84"/>
    <cellStyle name="40% - 강조색5 2 3" xfId="85"/>
    <cellStyle name="40% - 강조색5 3" xfId="86"/>
    <cellStyle name="40% - 강조색5 3 2" xfId="87"/>
    <cellStyle name="40% - 강조색5 4" xfId="88"/>
    <cellStyle name="40% - 강조색5 5" xfId="1833"/>
    <cellStyle name="40% - 강조색5 5 2" xfId="2098"/>
    <cellStyle name="40% - 강조색5 5 2 2" xfId="2191"/>
    <cellStyle name="40% - 강조색5 5 2 2 2" xfId="2333"/>
    <cellStyle name="40% - 강조색5 5 2 2 2 2" xfId="2617"/>
    <cellStyle name="40% - 강조색5 5 2 2 2 2 2" xfId="3187"/>
    <cellStyle name="40% - 강조색5 5 2 2 2 3" xfId="2903"/>
    <cellStyle name="40% - 강조색5 5 2 2 3" xfId="2475"/>
    <cellStyle name="40% - 강조색5 5 2 2 3 2" xfId="3045"/>
    <cellStyle name="40% - 강조색5 5 2 2 4" xfId="2761"/>
    <cellStyle name="40% - 강조색5 5 2 3" xfId="2262"/>
    <cellStyle name="40% - 강조색5 5 2 3 2" xfId="2546"/>
    <cellStyle name="40% - 강조색5 5 2 3 2 2" xfId="3116"/>
    <cellStyle name="40% - 강조색5 5 2 3 3" xfId="2832"/>
    <cellStyle name="40% - 강조색5 5 2 4" xfId="2404"/>
    <cellStyle name="40% - 강조색5 5 2 4 2" xfId="2974"/>
    <cellStyle name="40% - 강조색5 5 2 5" xfId="2690"/>
    <cellStyle name="40% - 강조색5 5 3" xfId="2156"/>
    <cellStyle name="40% - 강조색5 5 3 2" xfId="2298"/>
    <cellStyle name="40% - 강조색5 5 3 2 2" xfId="2582"/>
    <cellStyle name="40% - 강조색5 5 3 2 2 2" xfId="3152"/>
    <cellStyle name="40% - 강조색5 5 3 2 3" xfId="2868"/>
    <cellStyle name="40% - 강조색5 5 3 3" xfId="2440"/>
    <cellStyle name="40% - 강조색5 5 3 3 2" xfId="3010"/>
    <cellStyle name="40% - 강조색5 5 3 4" xfId="2726"/>
    <cellStyle name="40% - 강조색5 5 4" xfId="2227"/>
    <cellStyle name="40% - 강조색5 5 4 2" xfId="2511"/>
    <cellStyle name="40% - 강조색5 5 4 2 2" xfId="3081"/>
    <cellStyle name="40% - 강조색5 5 4 3" xfId="2797"/>
    <cellStyle name="40% - 강조색5 5 5" xfId="2369"/>
    <cellStyle name="40% - 강조색5 5 5 2" xfId="2939"/>
    <cellStyle name="40% - 강조색5 5 6" xfId="2655"/>
    <cellStyle name="40% - 강조색6" xfId="89" builtinId="51" customBuiltin="1"/>
    <cellStyle name="40% - 강조색6 2" xfId="90"/>
    <cellStyle name="40% - 강조색6 2 2" xfId="91"/>
    <cellStyle name="40% - 강조색6 2 2 2" xfId="92"/>
    <cellStyle name="40% - 강조색6 2 3" xfId="93"/>
    <cellStyle name="40% - 강조색6 3" xfId="94"/>
    <cellStyle name="40% - 강조색6 3 2" xfId="95"/>
    <cellStyle name="40% - 강조색6 4" xfId="96"/>
    <cellStyle name="40% - 강조색6 5" xfId="1829"/>
    <cellStyle name="40% - 강조색6 5 2" xfId="2096"/>
    <cellStyle name="40% - 강조색6 5 2 2" xfId="2189"/>
    <cellStyle name="40% - 강조색6 5 2 2 2" xfId="2331"/>
    <cellStyle name="40% - 강조색6 5 2 2 2 2" xfId="2615"/>
    <cellStyle name="40% - 강조색6 5 2 2 2 2 2" xfId="3185"/>
    <cellStyle name="40% - 강조색6 5 2 2 2 3" xfId="2901"/>
    <cellStyle name="40% - 강조색6 5 2 2 3" xfId="2473"/>
    <cellStyle name="40% - 강조색6 5 2 2 3 2" xfId="3043"/>
    <cellStyle name="40% - 강조색6 5 2 2 4" xfId="2759"/>
    <cellStyle name="40% - 강조색6 5 2 3" xfId="2260"/>
    <cellStyle name="40% - 강조색6 5 2 3 2" xfId="2544"/>
    <cellStyle name="40% - 강조색6 5 2 3 2 2" xfId="3114"/>
    <cellStyle name="40% - 강조색6 5 2 3 3" xfId="2830"/>
    <cellStyle name="40% - 강조색6 5 2 4" xfId="2402"/>
    <cellStyle name="40% - 강조색6 5 2 4 2" xfId="2972"/>
    <cellStyle name="40% - 강조색6 5 2 5" xfId="2688"/>
    <cellStyle name="40% - 강조색6 5 3" xfId="2154"/>
    <cellStyle name="40% - 강조색6 5 3 2" xfId="2296"/>
    <cellStyle name="40% - 강조색6 5 3 2 2" xfId="2580"/>
    <cellStyle name="40% - 강조색6 5 3 2 2 2" xfId="3150"/>
    <cellStyle name="40% - 강조색6 5 3 2 3" xfId="2866"/>
    <cellStyle name="40% - 강조색6 5 3 3" xfId="2438"/>
    <cellStyle name="40% - 강조색6 5 3 3 2" xfId="3008"/>
    <cellStyle name="40% - 강조색6 5 3 4" xfId="2724"/>
    <cellStyle name="40% - 강조색6 5 4" xfId="2225"/>
    <cellStyle name="40% - 강조색6 5 4 2" xfId="2509"/>
    <cellStyle name="40% - 강조색6 5 4 2 2" xfId="3079"/>
    <cellStyle name="40% - 강조색6 5 4 3" xfId="2795"/>
    <cellStyle name="40% - 강조색6 5 5" xfId="2367"/>
    <cellStyle name="40% - 강조색6 5 5 2" xfId="2937"/>
    <cellStyle name="40% - 강조색6 5 6" xfId="2653"/>
    <cellStyle name="60% - 강조색1" xfId="97" builtinId="32" customBuiltin="1"/>
    <cellStyle name="60% - 강조색1 2" xfId="98"/>
    <cellStyle name="60% - 강조색1 2 2" xfId="99"/>
    <cellStyle name="60% - 강조색1 3" xfId="100"/>
    <cellStyle name="60% - 강조색1 4" xfId="1848"/>
    <cellStyle name="60% - 강조색2" xfId="101" builtinId="36" customBuiltin="1"/>
    <cellStyle name="60% - 강조색2 2" xfId="102"/>
    <cellStyle name="60% - 강조색2 2 2" xfId="103"/>
    <cellStyle name="60% - 강조색2 3" xfId="104"/>
    <cellStyle name="60% - 강조색2 4" xfId="1844"/>
    <cellStyle name="60% - 강조색3" xfId="105" builtinId="40" customBuiltin="1"/>
    <cellStyle name="60% - 강조색3 2" xfId="106"/>
    <cellStyle name="60% - 강조색3 2 2" xfId="107"/>
    <cellStyle name="60% - 강조색3 3" xfId="108"/>
    <cellStyle name="60% - 강조색3 4" xfId="1840"/>
    <cellStyle name="60% - 강조색4" xfId="109" builtinId="44" customBuiltin="1"/>
    <cellStyle name="60% - 강조색4 2" xfId="110"/>
    <cellStyle name="60% - 강조색4 2 2" xfId="111"/>
    <cellStyle name="60% - 강조색4 3" xfId="112"/>
    <cellStyle name="60% - 강조색4 4" xfId="1836"/>
    <cellStyle name="60% - 강조색5" xfId="113" builtinId="48" customBuiltin="1"/>
    <cellStyle name="60% - 강조색5 2" xfId="114"/>
    <cellStyle name="60% - 강조색5 2 2" xfId="115"/>
    <cellStyle name="60% - 강조색5 3" xfId="116"/>
    <cellStyle name="60% - 강조색5 4" xfId="1832"/>
    <cellStyle name="60% - 강조색6" xfId="117" builtinId="52" customBuiltin="1"/>
    <cellStyle name="60% - 강조색6 2" xfId="118"/>
    <cellStyle name="60% - 강조색6 2 2" xfId="119"/>
    <cellStyle name="60% - 강조색6 3" xfId="120"/>
    <cellStyle name="60% - 강조색6 4" xfId="1828"/>
    <cellStyle name="A¨­￠￢￠O [0]_INQUIRY ￠?￥i¨u¡AAⓒ￢Aⓒª " xfId="121"/>
    <cellStyle name="A¨­￠￢￠O_INQUIRY ￠?￥i¨u¡AAⓒ￢Aⓒª " xfId="122"/>
    <cellStyle name="AeE­ [0]_AMT " xfId="123"/>
    <cellStyle name="AeE­_AMT " xfId="124"/>
    <cellStyle name="AeE¡ⓒ [0]_INQUIRY ￠?￥i¨u¡AAⓒ￢Aⓒª " xfId="125"/>
    <cellStyle name="AeE¡ⓒ_INQUIRY ￠?￥i¨u¡AAⓒ￢Aⓒª " xfId="126"/>
    <cellStyle name="AÞ¸¶ [0]_AN°y(1.25) " xfId="127"/>
    <cellStyle name="AÞ¸¶_AN°y(1.25) " xfId="128"/>
    <cellStyle name="C¡IA¨ª_¡ic¨u¡A¨￢I¨￢¡Æ AN¡Æe " xfId="129"/>
    <cellStyle name="C￥AØ_¿μ¾÷CoE² " xfId="130"/>
    <cellStyle name="Comma [0]_ SG&amp;A Bridge " xfId="131"/>
    <cellStyle name="Comma_ SG&amp;A Bridge " xfId="132"/>
    <cellStyle name="Comma0" xfId="133"/>
    <cellStyle name="Curren?_x0012_퐀_x0017_?" xfId="134"/>
    <cellStyle name="Currency [0]_ SG&amp;A Bridge " xfId="135"/>
    <cellStyle name="Currency_ SG&amp;A Bridge " xfId="136"/>
    <cellStyle name="Currency0" xfId="137"/>
    <cellStyle name="Date" xfId="138"/>
    <cellStyle name="Euro" xfId="139"/>
    <cellStyle name="Fixed" xfId="140"/>
    <cellStyle name="Header1" xfId="141"/>
    <cellStyle name="Header2" xfId="142"/>
    <cellStyle name="Header2 2" xfId="1752"/>
    <cellStyle name="Heading 1" xfId="143"/>
    <cellStyle name="Heading 2" xfId="144"/>
    <cellStyle name="Normal_ SG&amp;A Bridge " xfId="145"/>
    <cellStyle name="Percent [2]" xfId="146"/>
    <cellStyle name="subhead" xfId="147"/>
    <cellStyle name="Total" xfId="148"/>
    <cellStyle name="UM" xfId="149"/>
    <cellStyle name="강조색1" xfId="150" builtinId="29" customBuiltin="1"/>
    <cellStyle name="강조색1 2" xfId="151"/>
    <cellStyle name="강조색1 2 2" xfId="152"/>
    <cellStyle name="강조색1 3" xfId="153"/>
    <cellStyle name="강조색1 4" xfId="1851"/>
    <cellStyle name="강조색2" xfId="154" builtinId="33" customBuiltin="1"/>
    <cellStyle name="강조색2 2" xfId="155"/>
    <cellStyle name="강조색2 2 2" xfId="156"/>
    <cellStyle name="강조색2 3" xfId="157"/>
    <cellStyle name="강조색2 4" xfId="1847"/>
    <cellStyle name="강조색3" xfId="158" builtinId="37" customBuiltin="1"/>
    <cellStyle name="강조색3 2" xfId="159"/>
    <cellStyle name="강조색3 2 2" xfId="160"/>
    <cellStyle name="강조색3 3" xfId="161"/>
    <cellStyle name="강조색3 4" xfId="1843"/>
    <cellStyle name="강조색4" xfId="162" builtinId="41" customBuiltin="1"/>
    <cellStyle name="강조색4 2" xfId="163"/>
    <cellStyle name="강조색4 2 2" xfId="164"/>
    <cellStyle name="강조색4 3" xfId="165"/>
    <cellStyle name="강조색4 4" xfId="1839"/>
    <cellStyle name="강조색5" xfId="166" builtinId="45" customBuiltin="1"/>
    <cellStyle name="강조색5 2" xfId="167"/>
    <cellStyle name="강조색5 2 2" xfId="168"/>
    <cellStyle name="강조색5 3" xfId="169"/>
    <cellStyle name="강조색5 4" xfId="1835"/>
    <cellStyle name="강조색6" xfId="170" builtinId="49" customBuiltin="1"/>
    <cellStyle name="강조색6 2" xfId="171"/>
    <cellStyle name="강조색6 2 2" xfId="172"/>
    <cellStyle name="강조색6 3" xfId="173"/>
    <cellStyle name="강조색6 4" xfId="1831"/>
    <cellStyle name="경고문" xfId="174" builtinId="11" customBuiltin="1"/>
    <cellStyle name="경고문 2" xfId="175"/>
    <cellStyle name="경고문 2 2" xfId="176"/>
    <cellStyle name="경고문 3" xfId="177"/>
    <cellStyle name="경고문 4" xfId="1855"/>
    <cellStyle name="계산" xfId="178" builtinId="22" customBuiltin="1"/>
    <cellStyle name="계산 2" xfId="179"/>
    <cellStyle name="계산 2 2" xfId="180"/>
    <cellStyle name="계산 2 2 2" xfId="1761"/>
    <cellStyle name="계산 3" xfId="181"/>
    <cellStyle name="계산 4" xfId="1858"/>
    <cellStyle name="계산 5" xfId="1760"/>
    <cellStyle name="고정소숫점" xfId="182"/>
    <cellStyle name="고정소숫점 2" xfId="183"/>
    <cellStyle name="고정출력1" xfId="184"/>
    <cellStyle name="고정출력1 2" xfId="185"/>
    <cellStyle name="고정출력2" xfId="186"/>
    <cellStyle name="고정출력2 2" xfId="187"/>
    <cellStyle name="나쁨" xfId="188" builtinId="27" customBuiltin="1"/>
    <cellStyle name="나쁨 2" xfId="189"/>
    <cellStyle name="나쁨 2 2" xfId="190"/>
    <cellStyle name="나쁨 3" xfId="191"/>
    <cellStyle name="나쁨 4" xfId="1862"/>
    <cellStyle name="날짜" xfId="192"/>
    <cellStyle name="날짜 2" xfId="193"/>
    <cellStyle name="달러" xfId="194"/>
    <cellStyle name="달러 2" xfId="195"/>
    <cellStyle name="똿뗦먛귟 [0.00]_PRODUCT DETAIL Q1" xfId="196"/>
    <cellStyle name="똿뗦먛귟_PRODUCT DETAIL Q1" xfId="197"/>
    <cellStyle name="메모" xfId="198" builtinId="10" customBuiltin="1"/>
    <cellStyle name="메모 2" xfId="199"/>
    <cellStyle name="메모 2 2" xfId="200"/>
    <cellStyle name="메모 2 2 2" xfId="1770"/>
    <cellStyle name="메모 2 3" xfId="1871"/>
    <cellStyle name="메모 2 3 2" xfId="2138"/>
    <cellStyle name="메모 2 4" xfId="1750"/>
    <cellStyle name="메모 3" xfId="201"/>
    <cellStyle name="메모 3 2" xfId="1872"/>
    <cellStyle name="메모 3 2 2" xfId="2139"/>
    <cellStyle name="메모 3 3" xfId="1751"/>
    <cellStyle name="메모 4" xfId="1854"/>
    <cellStyle name="메모 4 2" xfId="2108"/>
    <cellStyle name="메모 4 2 2" xfId="2201"/>
    <cellStyle name="메모 4 2 2 2" xfId="2343"/>
    <cellStyle name="메모 4 2 2 2 2" xfId="2627"/>
    <cellStyle name="메모 4 2 2 2 2 2" xfId="3197"/>
    <cellStyle name="메모 4 2 2 2 3" xfId="2913"/>
    <cellStyle name="메모 4 2 2 3" xfId="2485"/>
    <cellStyle name="메모 4 2 2 3 2" xfId="3055"/>
    <cellStyle name="메모 4 2 2 4" xfId="2771"/>
    <cellStyle name="메모 4 2 3" xfId="2272"/>
    <cellStyle name="메모 4 2 3 2" xfId="2556"/>
    <cellStyle name="메모 4 2 3 2 2" xfId="3126"/>
    <cellStyle name="메모 4 2 3 3" xfId="2842"/>
    <cellStyle name="메모 4 2 4" xfId="2414"/>
    <cellStyle name="메모 4 2 4 2" xfId="2984"/>
    <cellStyle name="메모 4 2 5" xfId="2700"/>
    <cellStyle name="메모 4 3" xfId="2166"/>
    <cellStyle name="메모 4 3 2" xfId="2308"/>
    <cellStyle name="메모 4 3 2 2" xfId="2592"/>
    <cellStyle name="메모 4 3 2 2 2" xfId="3162"/>
    <cellStyle name="메모 4 3 2 3" xfId="2878"/>
    <cellStyle name="메모 4 3 3" xfId="2450"/>
    <cellStyle name="메모 4 3 3 2" xfId="3020"/>
    <cellStyle name="메모 4 3 4" xfId="2736"/>
    <cellStyle name="메모 4 4" xfId="2237"/>
    <cellStyle name="메모 4 4 2" xfId="2521"/>
    <cellStyle name="메모 4 4 2 2" xfId="3091"/>
    <cellStyle name="메모 4 4 3" xfId="2807"/>
    <cellStyle name="메모 4 5" xfId="2379"/>
    <cellStyle name="메모 4 5 2" xfId="2949"/>
    <cellStyle name="메모 4 6" xfId="2665"/>
    <cellStyle name="메모 5" xfId="1769"/>
    <cellStyle name="믅됞 [0.00]_PRODUCT DETAIL Q1" xfId="202"/>
    <cellStyle name="믅됞_PRODUCT DETAIL Q1" xfId="203"/>
    <cellStyle name="백분율" xfId="204" builtinId="5"/>
    <cellStyle name="백분율 10" xfId="205"/>
    <cellStyle name="백분율 10 2" xfId="1873"/>
    <cellStyle name="백분율 10 2 2" xfId="1827"/>
    <cellStyle name="백분율 10 2 3" xfId="2140"/>
    <cellStyle name="백분율 10 3" xfId="1753"/>
    <cellStyle name="백분율 11" xfId="206"/>
    <cellStyle name="백분율 11 2" xfId="1874"/>
    <cellStyle name="백분율 11 2 2" xfId="1824"/>
    <cellStyle name="백분율 11 2 3" xfId="1825"/>
    <cellStyle name="백분율 11 2 4" xfId="2141"/>
    <cellStyle name="백분율 11 3" xfId="1826"/>
    <cellStyle name="백분율 11 3 2" xfId="2131"/>
    <cellStyle name="백분율 11 4" xfId="1754"/>
    <cellStyle name="백분율 12" xfId="207"/>
    <cellStyle name="백분율 12 2" xfId="1822"/>
    <cellStyle name="백분율 12 2 2" xfId="1821"/>
    <cellStyle name="백분율 12 3" xfId="1823"/>
    <cellStyle name="백분율 13" xfId="208"/>
    <cellStyle name="백분율 13 2" xfId="1875"/>
    <cellStyle name="백분율 13 2 2" xfId="1818"/>
    <cellStyle name="백분율 13 2 3" xfId="1819"/>
    <cellStyle name="백분율 13 2 4" xfId="2142"/>
    <cellStyle name="백분율 13 3" xfId="1820"/>
    <cellStyle name="백분율 13 3 2" xfId="2132"/>
    <cellStyle name="백분율 13 4" xfId="1755"/>
    <cellStyle name="백분율 14" xfId="209"/>
    <cellStyle name="백분율 14 2" xfId="1816"/>
    <cellStyle name="백분율 14 2 2" xfId="1815"/>
    <cellStyle name="백분율 14 3" xfId="1817"/>
    <cellStyle name="백분율 14 4" xfId="1884"/>
    <cellStyle name="백분율 15" xfId="1885"/>
    <cellStyle name="백분율 15 2" xfId="1813"/>
    <cellStyle name="백분율 15 2 2" xfId="1812"/>
    <cellStyle name="백분율 15 3" xfId="1814"/>
    <cellStyle name="백분율 16" xfId="1811"/>
    <cellStyle name="백분율 16 2" xfId="1810"/>
    <cellStyle name="백분율 16 2 2" xfId="1809"/>
    <cellStyle name="백분율 17" xfId="1808"/>
    <cellStyle name="백분율 17 2" xfId="1807"/>
    <cellStyle name="백분율 17 2 2" xfId="1806"/>
    <cellStyle name="백분율 18" xfId="1805"/>
    <cellStyle name="백분율 19" xfId="1869"/>
    <cellStyle name="백분율 19 2" xfId="2109"/>
    <cellStyle name="백분율 19 2 2" xfId="2202"/>
    <cellStyle name="백분율 19 2 2 2" xfId="2344"/>
    <cellStyle name="백분율 19 2 2 2 2" xfId="2628"/>
    <cellStyle name="백분율 19 2 2 2 2 2" xfId="3198"/>
    <cellStyle name="백분율 19 2 2 2 3" xfId="2914"/>
    <cellStyle name="백분율 19 2 2 3" xfId="2486"/>
    <cellStyle name="백분율 19 2 2 3 2" xfId="3056"/>
    <cellStyle name="백분율 19 2 2 4" xfId="2772"/>
    <cellStyle name="백분율 19 2 3" xfId="2273"/>
    <cellStyle name="백분율 19 2 3 2" xfId="2557"/>
    <cellStyle name="백분율 19 2 3 2 2" xfId="3127"/>
    <cellStyle name="백분율 19 2 3 3" xfId="2843"/>
    <cellStyle name="백분율 19 2 4" xfId="2415"/>
    <cellStyle name="백분율 19 2 4 2" xfId="2985"/>
    <cellStyle name="백분율 19 2 5" xfId="2701"/>
    <cellStyle name="백분율 19 3" xfId="2167"/>
    <cellStyle name="백분율 19 3 2" xfId="2309"/>
    <cellStyle name="백분율 19 3 2 2" xfId="2593"/>
    <cellStyle name="백분율 19 3 2 2 2" xfId="3163"/>
    <cellStyle name="백분율 19 3 2 3" xfId="2879"/>
    <cellStyle name="백분율 19 3 3" xfId="2451"/>
    <cellStyle name="백분율 19 3 3 2" xfId="3021"/>
    <cellStyle name="백분율 19 3 4" xfId="2737"/>
    <cellStyle name="백분율 19 4" xfId="2238"/>
    <cellStyle name="백분율 19 4 2" xfId="2522"/>
    <cellStyle name="백분율 19 4 2 2" xfId="3092"/>
    <cellStyle name="백분율 19 4 3" xfId="2808"/>
    <cellStyle name="백분율 19 5" xfId="2380"/>
    <cellStyle name="백분율 19 5 2" xfId="2950"/>
    <cellStyle name="백분율 19 6" xfId="2666"/>
    <cellStyle name="백분율 2" xfId="210"/>
    <cellStyle name="백분율 2 10" xfId="211"/>
    <cellStyle name="백분율 2 11" xfId="212"/>
    <cellStyle name="백분율 2 12" xfId="213"/>
    <cellStyle name="백분율 2 12 2" xfId="214"/>
    <cellStyle name="백분율 2 13" xfId="215"/>
    <cellStyle name="백분율 2 13 2" xfId="1876"/>
    <cellStyle name="백분율 2 13 2 2" xfId="2143"/>
    <cellStyle name="백분율 2 13 3" xfId="1756"/>
    <cellStyle name="백분율 2 2" xfId="216"/>
    <cellStyle name="백분율 2 2 2" xfId="1804"/>
    <cellStyle name="백분율 2 3" xfId="217"/>
    <cellStyle name="백분율 2 4" xfId="218"/>
    <cellStyle name="백분율 2 4 2" xfId="1802"/>
    <cellStyle name="백분율 2 4 3" xfId="1803"/>
    <cellStyle name="백분율 2 5" xfId="219"/>
    <cellStyle name="백분율 2 6" xfId="220"/>
    <cellStyle name="백분율 2 7" xfId="221"/>
    <cellStyle name="백분율 2 8" xfId="222"/>
    <cellStyle name="백분율 2 9" xfId="223"/>
    <cellStyle name="백분율 26" xfId="1801"/>
    <cellStyle name="백분율 26 2" xfId="1800"/>
    <cellStyle name="백분율 3" xfId="224"/>
    <cellStyle name="백분율 3 2" xfId="225"/>
    <cellStyle name="백분율 3 2 2" xfId="1799"/>
    <cellStyle name="백분율 3 3" xfId="226"/>
    <cellStyle name="백분율 3 4" xfId="227"/>
    <cellStyle name="백분율 31" xfId="1798"/>
    <cellStyle name="백분율 31 2" xfId="1797"/>
    <cellStyle name="백분율 34" xfId="1796"/>
    <cellStyle name="백분율 34 2" xfId="1795"/>
    <cellStyle name="백분율 4" xfId="228"/>
    <cellStyle name="백분율 4 2" xfId="229"/>
    <cellStyle name="백분율 4 2 2" xfId="1792"/>
    <cellStyle name="백분율 4 2 3" xfId="1793"/>
    <cellStyle name="백분율 4 3" xfId="1791"/>
    <cellStyle name="백분율 4 4" xfId="1794"/>
    <cellStyle name="백분율 5" xfId="230"/>
    <cellStyle name="백분율 5 2" xfId="231"/>
    <cellStyle name="백분율 5 2 2" xfId="1788"/>
    <cellStyle name="백분율 5 2 3" xfId="1789"/>
    <cellStyle name="백분율 5 3" xfId="1787"/>
    <cellStyle name="백분율 5 4" xfId="1790"/>
    <cellStyle name="백분율 6" xfId="232"/>
    <cellStyle name="백분율 6 2" xfId="1786"/>
    <cellStyle name="백분율 7" xfId="233"/>
    <cellStyle name="백분율 7 2" xfId="1877"/>
    <cellStyle name="백분율 7 2 2" xfId="1783"/>
    <cellStyle name="백분율 7 2 3" xfId="1784"/>
    <cellStyle name="백분율 7 2 4" xfId="2144"/>
    <cellStyle name="백분율 7 3" xfId="1782"/>
    <cellStyle name="백분율 7 3 2" xfId="1781"/>
    <cellStyle name="백분율 7 3 3" xfId="2133"/>
    <cellStyle name="백분율 7 4" xfId="1785"/>
    <cellStyle name="백분율 7 5" xfId="1757"/>
    <cellStyle name="백분율 8" xfId="234"/>
    <cellStyle name="백분율 8 2" xfId="1878"/>
    <cellStyle name="백분율 8 2 2" xfId="1778"/>
    <cellStyle name="백분율 8 2 3" xfId="1779"/>
    <cellStyle name="백분율 8 2 4" xfId="2145"/>
    <cellStyle name="백분율 8 3" xfId="1777"/>
    <cellStyle name="백분율 8 3 2" xfId="1888"/>
    <cellStyle name="백분율 8 3 3" xfId="2134"/>
    <cellStyle name="백분율 8 4" xfId="1780"/>
    <cellStyle name="백분율 8 5" xfId="1758"/>
    <cellStyle name="백분율 9" xfId="235"/>
    <cellStyle name="백분율 9 2" xfId="1879"/>
    <cellStyle name="백분율 9 2 2" xfId="1891"/>
    <cellStyle name="백분율 9 2 3" xfId="1890"/>
    <cellStyle name="백분율 9 2 4" xfId="2146"/>
    <cellStyle name="백분율 9 3" xfId="1892"/>
    <cellStyle name="백분율 9 3 2" xfId="1893"/>
    <cellStyle name="백분율 9 3 3" xfId="2135"/>
    <cellStyle name="백분율 9 4" xfId="1889"/>
    <cellStyle name="백분율 9 5" xfId="1759"/>
    <cellStyle name="보통" xfId="236" builtinId="28" customBuiltin="1"/>
    <cellStyle name="보통 2" xfId="237"/>
    <cellStyle name="보통 2 2" xfId="238"/>
    <cellStyle name="보통 3" xfId="239"/>
    <cellStyle name="보통 4" xfId="1861"/>
    <cellStyle name="뷭?_BOOKSHIP" xfId="240"/>
    <cellStyle name="설명 텍스트" xfId="241" builtinId="53" customBuiltin="1"/>
    <cellStyle name="설명 텍스트 2" xfId="242"/>
    <cellStyle name="설명 텍스트 2 2" xfId="243"/>
    <cellStyle name="설명 텍스트 3" xfId="244"/>
    <cellStyle name="설명 텍스트 4" xfId="1853"/>
    <cellStyle name="셀 확인" xfId="245" builtinId="23" customBuiltin="1"/>
    <cellStyle name="셀 확인 2" xfId="246"/>
    <cellStyle name="셀 확인 2 2" xfId="247"/>
    <cellStyle name="셀 확인 3" xfId="248"/>
    <cellStyle name="셀 확인 4" xfId="1856"/>
    <cellStyle name="숫자(R)" xfId="249"/>
    <cellStyle name="쉼표 [0]" xfId="250" builtinId="6"/>
    <cellStyle name="쉼표 [0] 10" xfId="251"/>
    <cellStyle name="쉼표 [0] 10 2" xfId="1762"/>
    <cellStyle name="쉼표 [0] 10 3" xfId="2136"/>
    <cellStyle name="쉼표 [0] 11" xfId="1749"/>
    <cellStyle name="쉼표 [0] 11 2" xfId="2095"/>
    <cellStyle name="쉼표 [0] 11 2 2" xfId="2188"/>
    <cellStyle name="쉼표 [0] 11 2 2 2" xfId="2330"/>
    <cellStyle name="쉼표 [0] 11 2 2 2 2" xfId="2614"/>
    <cellStyle name="쉼표 [0] 11 2 2 2 2 2" xfId="3184"/>
    <cellStyle name="쉼표 [0] 11 2 2 2 3" xfId="2900"/>
    <cellStyle name="쉼표 [0] 11 2 2 3" xfId="2472"/>
    <cellStyle name="쉼표 [0] 11 2 2 3 2" xfId="3042"/>
    <cellStyle name="쉼표 [0] 11 2 2 4" xfId="2758"/>
    <cellStyle name="쉼표 [0] 11 2 3" xfId="2259"/>
    <cellStyle name="쉼표 [0] 11 2 3 2" xfId="2543"/>
    <cellStyle name="쉼표 [0] 11 2 3 2 2" xfId="3113"/>
    <cellStyle name="쉼표 [0] 11 2 3 3" xfId="2829"/>
    <cellStyle name="쉼표 [0] 11 2 4" xfId="2401"/>
    <cellStyle name="쉼표 [0] 11 2 4 2" xfId="2971"/>
    <cellStyle name="쉼표 [0] 11 2 5" xfId="2687"/>
    <cellStyle name="쉼표 [0] 11 3" xfId="2153"/>
    <cellStyle name="쉼표 [0] 11 3 2" xfId="2295"/>
    <cellStyle name="쉼표 [0] 11 3 2 2" xfId="2579"/>
    <cellStyle name="쉼표 [0] 11 3 2 2 2" xfId="3149"/>
    <cellStyle name="쉼표 [0] 11 3 2 3" xfId="2865"/>
    <cellStyle name="쉼표 [0] 11 3 3" xfId="2437"/>
    <cellStyle name="쉼표 [0] 11 3 3 2" xfId="3007"/>
    <cellStyle name="쉼표 [0] 11 3 4" xfId="2723"/>
    <cellStyle name="쉼표 [0] 11 4" xfId="2224"/>
    <cellStyle name="쉼표 [0] 11 4 2" xfId="2508"/>
    <cellStyle name="쉼표 [0] 11 4 2 2" xfId="3078"/>
    <cellStyle name="쉼표 [0] 11 4 3" xfId="2794"/>
    <cellStyle name="쉼표 [0] 11 5" xfId="2366"/>
    <cellStyle name="쉼표 [0] 11 5 2" xfId="2936"/>
    <cellStyle name="쉼표 [0] 11 6" xfId="2652"/>
    <cellStyle name="쉼표 [0] 12" xfId="2094"/>
    <cellStyle name="쉼표 [0] 12 2" xfId="2129"/>
    <cellStyle name="쉼표 [0] 12 2 2" xfId="2222"/>
    <cellStyle name="쉼표 [0] 12 2 2 2" xfId="2364"/>
    <cellStyle name="쉼표 [0] 12 2 2 2 2" xfId="2648"/>
    <cellStyle name="쉼표 [0] 12 2 2 2 2 2" xfId="3218"/>
    <cellStyle name="쉼표 [0] 12 2 2 2 3" xfId="2934"/>
    <cellStyle name="쉼표 [0] 12 2 2 3" xfId="2506"/>
    <cellStyle name="쉼표 [0] 12 2 2 3 2" xfId="3076"/>
    <cellStyle name="쉼표 [0] 12 2 2 4" xfId="2792"/>
    <cellStyle name="쉼표 [0] 12 2 3" xfId="2293"/>
    <cellStyle name="쉼표 [0] 12 2 3 2" xfId="2577"/>
    <cellStyle name="쉼표 [0] 12 2 3 2 2" xfId="3147"/>
    <cellStyle name="쉼표 [0] 12 2 3 3" xfId="2863"/>
    <cellStyle name="쉼표 [0] 12 2 4" xfId="2435"/>
    <cellStyle name="쉼표 [0] 12 2 4 2" xfId="3005"/>
    <cellStyle name="쉼표 [0] 12 2 5" xfId="2721"/>
    <cellStyle name="쉼표 [0] 12 3" xfId="2187"/>
    <cellStyle name="쉼표 [0] 12 3 2" xfId="2329"/>
    <cellStyle name="쉼표 [0] 12 3 2 2" xfId="2613"/>
    <cellStyle name="쉼표 [0] 12 3 2 2 2" xfId="3183"/>
    <cellStyle name="쉼표 [0] 12 3 2 3" xfId="2899"/>
    <cellStyle name="쉼표 [0] 12 3 3" xfId="2471"/>
    <cellStyle name="쉼표 [0] 12 3 3 2" xfId="3041"/>
    <cellStyle name="쉼표 [0] 12 3 4" xfId="2757"/>
    <cellStyle name="쉼표 [0] 12 4" xfId="2258"/>
    <cellStyle name="쉼표 [0] 12 4 2" xfId="2542"/>
    <cellStyle name="쉼표 [0] 12 4 2 2" xfId="3112"/>
    <cellStyle name="쉼표 [0] 12 4 3" xfId="2828"/>
    <cellStyle name="쉼표 [0] 12 5" xfId="2400"/>
    <cellStyle name="쉼표 [0] 12 5 2" xfId="2970"/>
    <cellStyle name="쉼표 [0] 12 6" xfId="2686"/>
    <cellStyle name="쉼표 [0] 13" xfId="2651"/>
    <cellStyle name="쉼표 [0] 13 2" xfId="3221"/>
    <cellStyle name="쉼표 [0] 2" xfId="252"/>
    <cellStyle name="쉼표 [0] 2 2" xfId="253"/>
    <cellStyle name="쉼표 [0] 2 2 2" xfId="1895"/>
    <cellStyle name="쉼표 [0] 2 2 3" xfId="1894"/>
    <cellStyle name="쉼표 [0] 2 2 4" xfId="3223"/>
    <cellStyle name="쉼표 [0] 2 3" xfId="254"/>
    <cellStyle name="쉼표 [0] 2 4" xfId="255"/>
    <cellStyle name="쉼표 [0] 2 5" xfId="3234"/>
    <cellStyle name="쉼표 [0] 26" xfId="1896"/>
    <cellStyle name="쉼표 [0] 26 2" xfId="1897"/>
    <cellStyle name="쉼표 [0] 3" xfId="256"/>
    <cellStyle name="쉼표 [0] 3 2" xfId="257"/>
    <cellStyle name="쉼표 [0] 3 2 2" xfId="258"/>
    <cellStyle name="쉼표 [0] 3 2 2 2" xfId="1900"/>
    <cellStyle name="쉼표 [0] 3 2 2 2 2" xfId="2148"/>
    <cellStyle name="쉼표 [0] 3 2 2 3" xfId="1764"/>
    <cellStyle name="쉼표 [0] 3 2 3" xfId="1899"/>
    <cellStyle name="쉼표 [0] 3 3" xfId="259"/>
    <cellStyle name="쉼표 [0] 3 3 2" xfId="1902"/>
    <cellStyle name="쉼표 [0] 3 3 3" xfId="1901"/>
    <cellStyle name="쉼표 [0] 3 4" xfId="1880"/>
    <cellStyle name="쉼표 [0] 3 4 2" xfId="1898"/>
    <cellStyle name="쉼표 [0] 3 4 3" xfId="2147"/>
    <cellStyle name="쉼표 [0] 3 5" xfId="1763"/>
    <cellStyle name="쉼표 [0] 4" xfId="260"/>
    <cellStyle name="쉼표 [0] 4 2" xfId="261"/>
    <cellStyle name="쉼표 [0] 4 2 2" xfId="262"/>
    <cellStyle name="쉼표 [0] 4 2 2 2" xfId="1905"/>
    <cellStyle name="쉼표 [0] 4 2 2 2 2" xfId="2150"/>
    <cellStyle name="쉼표 [0] 4 2 2 3" xfId="1766"/>
    <cellStyle name="쉼표 [0] 4 2 3" xfId="1904"/>
    <cellStyle name="쉼표 [0] 4 3" xfId="263"/>
    <cellStyle name="쉼표 [0] 4 3 2" xfId="1907"/>
    <cellStyle name="쉼표 [0] 4 3 3" xfId="1906"/>
    <cellStyle name="쉼표 [0] 4 4" xfId="1881"/>
    <cellStyle name="쉼표 [0] 4 4 2" xfId="1903"/>
    <cellStyle name="쉼표 [0] 4 4 3" xfId="2149"/>
    <cellStyle name="쉼표 [0] 4 5" xfId="1765"/>
    <cellStyle name="쉼표 [0] 5" xfId="264"/>
    <cellStyle name="쉼표 [0] 5 2" xfId="265"/>
    <cellStyle name="쉼표 [0] 5 2 2" xfId="1910"/>
    <cellStyle name="쉼표 [0] 5 2 3" xfId="1909"/>
    <cellStyle name="쉼표 [0] 5 3" xfId="1882"/>
    <cellStyle name="쉼표 [0] 5 3 2" xfId="1912"/>
    <cellStyle name="쉼표 [0] 5 3 3" xfId="1911"/>
    <cellStyle name="쉼표 [0] 5 3 4" xfId="2151"/>
    <cellStyle name="쉼표 [0] 5 4" xfId="1908"/>
    <cellStyle name="쉼표 [0] 5 4 2" xfId="2137"/>
    <cellStyle name="쉼표 [0] 5 5" xfId="1767"/>
    <cellStyle name="쉼표 [0] 6" xfId="266"/>
    <cellStyle name="쉼표 [0] 6 2" xfId="267"/>
    <cellStyle name="쉼표 [0] 6 2 2" xfId="1913"/>
    <cellStyle name="쉼표 [0] 6 3" xfId="1883"/>
    <cellStyle name="쉼표 [0] 6 3 2" xfId="2152"/>
    <cellStyle name="쉼표 [0] 6 4" xfId="1768"/>
    <cellStyle name="쉼표 [0] 7" xfId="268"/>
    <cellStyle name="쉼표 [0] 7 2" xfId="269"/>
    <cellStyle name="쉼표 [0] 7 2 2" xfId="1916"/>
    <cellStyle name="쉼표 [0] 7 2 3" xfId="1915"/>
    <cellStyle name="쉼표 [0] 7 3" xfId="1917"/>
    <cellStyle name="쉼표 [0] 7 3 2" xfId="1918"/>
    <cellStyle name="쉼표 [0] 7 4" xfId="1914"/>
    <cellStyle name="쉼표 [0] 8" xfId="270"/>
    <cellStyle name="쉼표 [0] 8 2" xfId="1920"/>
    <cellStyle name="쉼표 [0] 8 2 2" xfId="1921"/>
    <cellStyle name="쉼표 [0] 8 3" xfId="1922"/>
    <cellStyle name="쉼표 [0] 8 3 2" xfId="1923"/>
    <cellStyle name="쉼표 [0] 8 4" xfId="1919"/>
    <cellStyle name="쉼표 [0] 9" xfId="271"/>
    <cellStyle name="쉼표 [0] 9 2" xfId="1925"/>
    <cellStyle name="쉼표 [0] 9 2 2" xfId="1926"/>
    <cellStyle name="쉼표 [0] 9 3" xfId="1927"/>
    <cellStyle name="쉼표 [0] 9 3 2" xfId="1928"/>
    <cellStyle name="쉼표 [0] 9 4" xfId="1924"/>
    <cellStyle name="쉼표 [0]_08 전기가스수도(1)" xfId="272"/>
    <cellStyle name="쉼표 [0]_1.발전현황" xfId="273"/>
    <cellStyle name="쉼표 [0]_14.온천수생산" xfId="274"/>
    <cellStyle name="쉼표 [0]_2.용도별전력사용량" xfId="275"/>
    <cellStyle name="쉼표 [0]_3.제조업중분류별전력사용량" xfId="276"/>
    <cellStyle name="쉼표 [0]_8. 전기가스수도" xfId="277"/>
    <cellStyle name="스타일 1" xfId="278"/>
    <cellStyle name="연결된 셀" xfId="279" builtinId="24" customBuiltin="1"/>
    <cellStyle name="연결된 셀 2" xfId="280"/>
    <cellStyle name="연결된 셀 2 2" xfId="281"/>
    <cellStyle name="연결된 셀 3" xfId="282"/>
    <cellStyle name="연결된 셀 4" xfId="1857"/>
    <cellStyle name="요약" xfId="283" builtinId="25" customBuiltin="1"/>
    <cellStyle name="요약 2" xfId="284"/>
    <cellStyle name="요약 2 2" xfId="285"/>
    <cellStyle name="요약 2 2 2" xfId="1772"/>
    <cellStyle name="요약 3" xfId="286"/>
    <cellStyle name="요약 4" xfId="1852"/>
    <cellStyle name="요약 5" xfId="1771"/>
    <cellStyle name="입력" xfId="287" builtinId="20" customBuiltin="1"/>
    <cellStyle name="입력 2" xfId="288"/>
    <cellStyle name="입력 2 2" xfId="289"/>
    <cellStyle name="입력 2 2 2" xfId="1774"/>
    <cellStyle name="입력 3" xfId="290"/>
    <cellStyle name="입력 4" xfId="1860"/>
    <cellStyle name="입력 5" xfId="1773"/>
    <cellStyle name="자리수" xfId="291"/>
    <cellStyle name="자리수 2" xfId="292"/>
    <cellStyle name="자리수0" xfId="293"/>
    <cellStyle name="자리수0 2" xfId="294"/>
    <cellStyle name="제목" xfId="295" builtinId="15" customBuiltin="1"/>
    <cellStyle name="제목 1" xfId="296" builtinId="16" customBuiltin="1"/>
    <cellStyle name="제목 1 2" xfId="297"/>
    <cellStyle name="제목 1 2 2" xfId="298"/>
    <cellStyle name="제목 1 3" xfId="299"/>
    <cellStyle name="제목 1 4" xfId="300"/>
    <cellStyle name="제목 1 5" xfId="301"/>
    <cellStyle name="제목 1 6" xfId="1867"/>
    <cellStyle name="제목 2" xfId="302" builtinId="17" customBuiltin="1"/>
    <cellStyle name="제목 2 2" xfId="303"/>
    <cellStyle name="제목 2 2 2" xfId="304"/>
    <cellStyle name="제목 2 3" xfId="305"/>
    <cellStyle name="제목 2 4" xfId="1866"/>
    <cellStyle name="제목 3" xfId="306" builtinId="18" customBuiltin="1"/>
    <cellStyle name="제목 3 2" xfId="307"/>
    <cellStyle name="제목 3 2 2" xfId="308"/>
    <cellStyle name="제목 3 3" xfId="309"/>
    <cellStyle name="제목 3 4" xfId="1865"/>
    <cellStyle name="제목 4" xfId="310" builtinId="19" customBuiltin="1"/>
    <cellStyle name="제목 4 2" xfId="311"/>
    <cellStyle name="제목 4 2 2" xfId="312"/>
    <cellStyle name="제목 4 3" xfId="313"/>
    <cellStyle name="제목 4 4" xfId="1864"/>
    <cellStyle name="제목 5" xfId="314"/>
    <cellStyle name="제목 5 2" xfId="315"/>
    <cellStyle name="제목 6" xfId="316"/>
    <cellStyle name="제목 7" xfId="1868"/>
    <cellStyle name="좋음" xfId="317" builtinId="26" customBuiltin="1"/>
    <cellStyle name="좋음 2" xfId="318"/>
    <cellStyle name="좋음 2 2" xfId="319"/>
    <cellStyle name="좋음 3" xfId="320"/>
    <cellStyle name="좋음 4" xfId="1863"/>
    <cellStyle name="출력" xfId="321" builtinId="21" customBuiltin="1"/>
    <cellStyle name="출력 2" xfId="322"/>
    <cellStyle name="출력 2 2" xfId="323"/>
    <cellStyle name="출력 2 2 2" xfId="1776"/>
    <cellStyle name="출력 3" xfId="324"/>
    <cellStyle name="출력 4" xfId="1859"/>
    <cellStyle name="출력 5" xfId="1775"/>
    <cellStyle name="콤마 [0]" xfId="325"/>
    <cellStyle name="콤마 [0]_16.추곡수매실적" xfId="326"/>
    <cellStyle name="콤마 [0]_2.주민등록인구" xfId="327"/>
    <cellStyle name="콤마 [0]_천기일수" xfId="328"/>
    <cellStyle name="콤마 [0]_해안선및도서" xfId="329"/>
    <cellStyle name="콤마_ 견적기준 FLOW " xfId="330"/>
    <cellStyle name="퍼센트" xfId="331"/>
    <cellStyle name="퍼센트 2" xfId="332"/>
    <cellStyle name="표준" xfId="0" builtinId="0"/>
    <cellStyle name="표준 10" xfId="333"/>
    <cellStyle name="표준 10 2" xfId="334"/>
    <cellStyle name="표준 10 3" xfId="335"/>
    <cellStyle name="표준 100" xfId="336"/>
    <cellStyle name="표준 101" xfId="337"/>
    <cellStyle name="표준 102" xfId="338"/>
    <cellStyle name="표준 102 2" xfId="339"/>
    <cellStyle name="표준 103" xfId="340"/>
    <cellStyle name="표준 103 2" xfId="3224"/>
    <cellStyle name="표준 104" xfId="341"/>
    <cellStyle name="표준 105" xfId="1887"/>
    <cellStyle name="표준 105 2" xfId="2111"/>
    <cellStyle name="표준 105 2 2" xfId="2204"/>
    <cellStyle name="표준 105 2 2 2" xfId="2346"/>
    <cellStyle name="표준 105 2 2 2 2" xfId="2630"/>
    <cellStyle name="표준 105 2 2 2 2 2" xfId="3200"/>
    <cellStyle name="표준 105 2 2 2 3" xfId="2916"/>
    <cellStyle name="표준 105 2 2 3" xfId="2488"/>
    <cellStyle name="표준 105 2 2 3 2" xfId="3058"/>
    <cellStyle name="표준 105 2 2 4" xfId="2774"/>
    <cellStyle name="표준 105 2 3" xfId="2275"/>
    <cellStyle name="표준 105 2 3 2" xfId="2559"/>
    <cellStyle name="표준 105 2 3 2 2" xfId="3129"/>
    <cellStyle name="표준 105 2 3 3" xfId="2845"/>
    <cellStyle name="표준 105 2 4" xfId="2417"/>
    <cellStyle name="표준 105 2 4 2" xfId="2987"/>
    <cellStyle name="표준 105 2 5" xfId="2703"/>
    <cellStyle name="표준 105 3" xfId="2130"/>
    <cellStyle name="표준 105 3 2" xfId="2223"/>
    <cellStyle name="표준 105 3 2 2" xfId="2365"/>
    <cellStyle name="표준 105 3 2 2 2" xfId="2649"/>
    <cellStyle name="표준 105 3 2 2 2 2" xfId="3219"/>
    <cellStyle name="표준 105 3 2 2 3" xfId="2935"/>
    <cellStyle name="표준 105 3 2 3" xfId="2507"/>
    <cellStyle name="표준 105 3 2 3 2" xfId="3077"/>
    <cellStyle name="표준 105 3 2 4" xfId="2793"/>
    <cellStyle name="표준 105 3 3" xfId="2294"/>
    <cellStyle name="표준 105 3 3 2" xfId="2578"/>
    <cellStyle name="표준 105 3 3 2 2" xfId="3148"/>
    <cellStyle name="표준 105 3 3 3" xfId="2864"/>
    <cellStyle name="표준 105 3 4" xfId="2436"/>
    <cellStyle name="표준 105 3 4 2" xfId="3006"/>
    <cellStyle name="표준 105 3 5" xfId="2722"/>
    <cellStyle name="표준 105 4" xfId="2169"/>
    <cellStyle name="표준 105 4 2" xfId="2311"/>
    <cellStyle name="표준 105 4 2 2" xfId="2595"/>
    <cellStyle name="표준 105 4 2 2 2" xfId="3165"/>
    <cellStyle name="표준 105 4 2 3" xfId="2881"/>
    <cellStyle name="표준 105 4 3" xfId="2453"/>
    <cellStyle name="표준 105 4 3 2" xfId="3023"/>
    <cellStyle name="표준 105 4 4" xfId="2739"/>
    <cellStyle name="표준 105 5" xfId="2240"/>
    <cellStyle name="표준 105 5 2" xfId="2524"/>
    <cellStyle name="표준 105 5 2 2" xfId="3094"/>
    <cellStyle name="표준 105 5 3" xfId="2810"/>
    <cellStyle name="표준 105 6" xfId="2382"/>
    <cellStyle name="표준 105 6 2" xfId="2952"/>
    <cellStyle name="표준 105 7" xfId="2668"/>
    <cellStyle name="표준 106" xfId="2093"/>
    <cellStyle name="표준 106 2" xfId="2128"/>
    <cellStyle name="표준 106 2 2" xfId="2221"/>
    <cellStyle name="표준 106 2 2 2" xfId="2363"/>
    <cellStyle name="표준 106 2 2 2 2" xfId="2647"/>
    <cellStyle name="표준 106 2 2 2 2 2" xfId="3217"/>
    <cellStyle name="표준 106 2 2 2 3" xfId="2933"/>
    <cellStyle name="표준 106 2 2 3" xfId="2505"/>
    <cellStyle name="표준 106 2 2 3 2" xfId="3075"/>
    <cellStyle name="표준 106 2 2 4" xfId="2791"/>
    <cellStyle name="표준 106 2 3" xfId="2292"/>
    <cellStyle name="표준 106 2 3 2" xfId="2576"/>
    <cellStyle name="표준 106 2 3 2 2" xfId="3146"/>
    <cellStyle name="표준 106 2 3 3" xfId="2862"/>
    <cellStyle name="표준 106 2 4" xfId="2434"/>
    <cellStyle name="표준 106 2 4 2" xfId="3004"/>
    <cellStyle name="표준 106 2 5" xfId="2720"/>
    <cellStyle name="표준 106 3" xfId="2186"/>
    <cellStyle name="표준 106 3 2" xfId="2328"/>
    <cellStyle name="표준 106 3 2 2" xfId="2612"/>
    <cellStyle name="표준 106 3 2 2 2" xfId="3182"/>
    <cellStyle name="표준 106 3 2 3" xfId="2898"/>
    <cellStyle name="표준 106 3 3" xfId="2470"/>
    <cellStyle name="표준 106 3 3 2" xfId="3040"/>
    <cellStyle name="표준 106 3 4" xfId="2756"/>
    <cellStyle name="표준 106 4" xfId="2257"/>
    <cellStyle name="표준 106 4 2" xfId="2541"/>
    <cellStyle name="표준 106 4 2 2" xfId="3111"/>
    <cellStyle name="표준 106 4 3" xfId="2827"/>
    <cellStyle name="표준 106 5" xfId="2399"/>
    <cellStyle name="표준 106 5 2" xfId="2969"/>
    <cellStyle name="표준 106 6" xfId="2685"/>
    <cellStyle name="표준 107" xfId="2650"/>
    <cellStyle name="표준 107 2" xfId="3220"/>
    <cellStyle name="표준 108" xfId="3222"/>
    <cellStyle name="표준 11" xfId="342"/>
    <cellStyle name="표준 11 2" xfId="343"/>
    <cellStyle name="표준 11 3" xfId="344"/>
    <cellStyle name="표준 117" xfId="345"/>
    <cellStyle name="표준 118" xfId="346"/>
    <cellStyle name="표준 119" xfId="347"/>
    <cellStyle name="표준 12" xfId="348"/>
    <cellStyle name="표준 12 2" xfId="349"/>
    <cellStyle name="표준 12 3" xfId="350"/>
    <cellStyle name="표준 12 4" xfId="351"/>
    <cellStyle name="표준 13" xfId="352"/>
    <cellStyle name="표준 13 2" xfId="353"/>
    <cellStyle name="표준 13 3" xfId="354"/>
    <cellStyle name="표준 14" xfId="355"/>
    <cellStyle name="표준 14 2" xfId="356"/>
    <cellStyle name="표준 14 3" xfId="357"/>
    <cellStyle name="표준 15" xfId="358"/>
    <cellStyle name="표준 15 2" xfId="359"/>
    <cellStyle name="표준 15 3" xfId="360"/>
    <cellStyle name="표준 16" xfId="361"/>
    <cellStyle name="표준 16 2" xfId="362"/>
    <cellStyle name="표준 16 3" xfId="363"/>
    <cellStyle name="표준 17" xfId="364"/>
    <cellStyle name="표준 17 2" xfId="365"/>
    <cellStyle name="표준 17 3" xfId="366"/>
    <cellStyle name="표준 18" xfId="367"/>
    <cellStyle name="표준 18 2" xfId="368"/>
    <cellStyle name="표준 18 3" xfId="369"/>
    <cellStyle name="표준 19" xfId="370"/>
    <cellStyle name="표준 19 2" xfId="371"/>
    <cellStyle name="표준 19 3" xfId="372"/>
    <cellStyle name="표준 2" xfId="373"/>
    <cellStyle name="표준 2 10" xfId="1929"/>
    <cellStyle name="표준 2 10 2" xfId="1930"/>
    <cellStyle name="표준 2 11" xfId="1931"/>
    <cellStyle name="표준 2 11 2" xfId="1932"/>
    <cellStyle name="표준 2 12" xfId="1933"/>
    <cellStyle name="표준 2 12 2" xfId="1934"/>
    <cellStyle name="표준 2 13" xfId="1935"/>
    <cellStyle name="표준 2 13 2" xfId="1936"/>
    <cellStyle name="표준 2 14" xfId="1937"/>
    <cellStyle name="표준 2 14 2" xfId="1938"/>
    <cellStyle name="표준 2 15" xfId="1939"/>
    <cellStyle name="표준 2 15 2" xfId="1940"/>
    <cellStyle name="표준 2 16" xfId="1941"/>
    <cellStyle name="표준 2 16 2" xfId="1942"/>
    <cellStyle name="표준 2 17" xfId="1943"/>
    <cellStyle name="표준 2 17 2" xfId="1944"/>
    <cellStyle name="표준 2 18" xfId="1945"/>
    <cellStyle name="표준 2 18 2" xfId="1946"/>
    <cellStyle name="표준 2 19" xfId="1947"/>
    <cellStyle name="표준 2 19 2" xfId="1948"/>
    <cellStyle name="표준 2 2" xfId="374"/>
    <cellStyle name="표준 2 2 2" xfId="375"/>
    <cellStyle name="표준 2 2 2 2" xfId="376"/>
    <cellStyle name="표준 2 2 2 2 2" xfId="1951"/>
    <cellStyle name="표준 2 2 2 3" xfId="1950"/>
    <cellStyle name="표준 2 2 3" xfId="377"/>
    <cellStyle name="표준 2 2 3 2" xfId="378"/>
    <cellStyle name="표준 2 2 3 3" xfId="1952"/>
    <cellStyle name="표준 2 2 4" xfId="1953"/>
    <cellStyle name="표준 2 2 5" xfId="1949"/>
    <cellStyle name="표준 2 20" xfId="1954"/>
    <cellStyle name="표준 2 20 2" xfId="1955"/>
    <cellStyle name="표준 2 21" xfId="1956"/>
    <cellStyle name="표준 2 21 2" xfId="1957"/>
    <cellStyle name="표준 2 22" xfId="1958"/>
    <cellStyle name="표준 2 22 2" xfId="1959"/>
    <cellStyle name="표준 2 23" xfId="1960"/>
    <cellStyle name="표준 2 23 2" xfId="1961"/>
    <cellStyle name="표준 2 24" xfId="1962"/>
    <cellStyle name="표준 2 24 2" xfId="1963"/>
    <cellStyle name="표준 2 25" xfId="1964"/>
    <cellStyle name="표준 2 25 2" xfId="1965"/>
    <cellStyle name="표준 2 26" xfId="1966"/>
    <cellStyle name="표준 2 26 2" xfId="1967"/>
    <cellStyle name="표준 2 27" xfId="1968"/>
    <cellStyle name="표준 2 27 2" xfId="1969"/>
    <cellStyle name="표준 2 28" xfId="1970"/>
    <cellStyle name="표준 2 28 2" xfId="1971"/>
    <cellStyle name="표준 2 29" xfId="1972"/>
    <cellStyle name="표준 2 29 2" xfId="1973"/>
    <cellStyle name="표준 2 3" xfId="379"/>
    <cellStyle name="표준 2 3 2" xfId="380"/>
    <cellStyle name="표준 2 3 2 2" xfId="1974"/>
    <cellStyle name="표준 2 3 2 3" xfId="3225"/>
    <cellStyle name="표준 2 3 3" xfId="381"/>
    <cellStyle name="표준 2 3 3 2" xfId="1975"/>
    <cellStyle name="표준 2 30" xfId="1976"/>
    <cellStyle name="표준 2 30 2" xfId="1977"/>
    <cellStyle name="표준 2 31" xfId="1978"/>
    <cellStyle name="표준 2 31 2" xfId="1979"/>
    <cellStyle name="표준 2 32" xfId="1980"/>
    <cellStyle name="표준 2 32 2" xfId="1981"/>
    <cellStyle name="표준 2 33" xfId="1982"/>
    <cellStyle name="표준 2 33 2" xfId="1983"/>
    <cellStyle name="표준 2 34" xfId="1984"/>
    <cellStyle name="표준 2 34 2" xfId="1985"/>
    <cellStyle name="표준 2 35" xfId="1986"/>
    <cellStyle name="표준 2 35 2" xfId="1987"/>
    <cellStyle name="표준 2 36" xfId="1988"/>
    <cellStyle name="표준 2 36 2" xfId="1989"/>
    <cellStyle name="표준 2 37" xfId="1990"/>
    <cellStyle name="표준 2 37 2" xfId="1991"/>
    <cellStyle name="표준 2 38" xfId="1992"/>
    <cellStyle name="표준 2 38 2" xfId="1993"/>
    <cellStyle name="표준 2 39" xfId="1994"/>
    <cellStyle name="표준 2 39 2" xfId="1995"/>
    <cellStyle name="표준 2 4" xfId="382"/>
    <cellStyle name="표준 2 4 2" xfId="1997"/>
    <cellStyle name="표준 2 4 3" xfId="1996"/>
    <cellStyle name="표준 2 40" xfId="1998"/>
    <cellStyle name="표준 2 40 2" xfId="1999"/>
    <cellStyle name="표준 2 41" xfId="2000"/>
    <cellStyle name="표준 2 41 2" xfId="2001"/>
    <cellStyle name="표준 2 42" xfId="2002"/>
    <cellStyle name="표준 2 42 2" xfId="2003"/>
    <cellStyle name="표준 2 43" xfId="2004"/>
    <cellStyle name="표준 2 43 2" xfId="2005"/>
    <cellStyle name="표준 2 44" xfId="2006"/>
    <cellStyle name="표준 2 44 2" xfId="2007"/>
    <cellStyle name="표준 2 45" xfId="2008"/>
    <cellStyle name="표준 2 45 2" xfId="2009"/>
    <cellStyle name="표준 2 46" xfId="2010"/>
    <cellStyle name="표준 2 46 2" xfId="2011"/>
    <cellStyle name="표준 2 47" xfId="2012"/>
    <cellStyle name="표준 2 47 2" xfId="2013"/>
    <cellStyle name="표준 2 48" xfId="2014"/>
    <cellStyle name="표준 2 48 2" xfId="2015"/>
    <cellStyle name="표준 2 49" xfId="2016"/>
    <cellStyle name="표준 2 49 2" xfId="2017"/>
    <cellStyle name="표준 2 5" xfId="383"/>
    <cellStyle name="표준 2 5 2" xfId="2019"/>
    <cellStyle name="표준 2 5 3" xfId="2018"/>
    <cellStyle name="표준 2 50" xfId="2020"/>
    <cellStyle name="표준 2 50 2" xfId="2021"/>
    <cellStyle name="표준 2 51" xfId="2022"/>
    <cellStyle name="표준 2 51 2" xfId="2023"/>
    <cellStyle name="표준 2 52" xfId="2024"/>
    <cellStyle name="표준 2 52 2" xfId="2025"/>
    <cellStyle name="표준 2 53" xfId="2026"/>
    <cellStyle name="표준 2 53 2" xfId="2027"/>
    <cellStyle name="표준 2 54" xfId="2028"/>
    <cellStyle name="표준 2 54 2" xfId="2029"/>
    <cellStyle name="표준 2 55" xfId="2030"/>
    <cellStyle name="표준 2 55 2" xfId="2031"/>
    <cellStyle name="표준 2 56" xfId="2032"/>
    <cellStyle name="표준 2 56 2" xfId="2033"/>
    <cellStyle name="표준 2 57" xfId="2034"/>
    <cellStyle name="표준 2 57 2" xfId="2035"/>
    <cellStyle name="표준 2 58" xfId="2036"/>
    <cellStyle name="표준 2 58 2" xfId="2037"/>
    <cellStyle name="표준 2 59" xfId="2038"/>
    <cellStyle name="표준 2 59 2" xfId="2039"/>
    <cellStyle name="표준 2 6" xfId="384"/>
    <cellStyle name="표준 2 6 2" xfId="2041"/>
    <cellStyle name="표준 2 6 3" xfId="2040"/>
    <cellStyle name="표준 2 60" xfId="2042"/>
    <cellStyle name="표준 2 60 2" xfId="2043"/>
    <cellStyle name="표준 2 61" xfId="2044"/>
    <cellStyle name="표준 2 61 2" xfId="2045"/>
    <cellStyle name="표준 2 62" xfId="2046"/>
    <cellStyle name="표준 2 62 2" xfId="2047"/>
    <cellStyle name="표준 2 63" xfId="2048"/>
    <cellStyle name="표준 2 63 2" xfId="2049"/>
    <cellStyle name="표준 2 64" xfId="2050"/>
    <cellStyle name="표준 2 64 2" xfId="2051"/>
    <cellStyle name="표준 2 65" xfId="2052"/>
    <cellStyle name="표준 2 65 2" xfId="2053"/>
    <cellStyle name="표준 2 66" xfId="2054"/>
    <cellStyle name="표준 2 66 2" xfId="2055"/>
    <cellStyle name="표준 2 67" xfId="2056"/>
    <cellStyle name="표준 2 67 2" xfId="2057"/>
    <cellStyle name="표준 2 68" xfId="2058"/>
    <cellStyle name="표준 2 7" xfId="2059"/>
    <cellStyle name="표준 2 7 2" xfId="2060"/>
    <cellStyle name="표준 2 8" xfId="2061"/>
    <cellStyle name="표준 2 8 2" xfId="2062"/>
    <cellStyle name="표준 2 9" xfId="2063"/>
    <cellStyle name="표준 2 9 2" xfId="2064"/>
    <cellStyle name="표준 20" xfId="385"/>
    <cellStyle name="표준 20 2" xfId="386"/>
    <cellStyle name="표준 20 2 2" xfId="387"/>
    <cellStyle name="표준 20 3" xfId="388"/>
    <cellStyle name="표준 20 4" xfId="389"/>
    <cellStyle name="표준 20 5" xfId="390"/>
    <cellStyle name="표준 20 6" xfId="1870"/>
    <cellStyle name="표준 20 6 2" xfId="2110"/>
    <cellStyle name="표준 20 6 2 2" xfId="2203"/>
    <cellStyle name="표준 20 6 2 2 2" xfId="2345"/>
    <cellStyle name="표준 20 6 2 2 2 2" xfId="2629"/>
    <cellStyle name="표준 20 6 2 2 2 2 2" xfId="3199"/>
    <cellStyle name="표준 20 6 2 2 2 3" xfId="2915"/>
    <cellStyle name="표준 20 6 2 2 3" xfId="2487"/>
    <cellStyle name="표준 20 6 2 2 3 2" xfId="3057"/>
    <cellStyle name="표준 20 6 2 2 4" xfId="2773"/>
    <cellStyle name="표준 20 6 2 3" xfId="2274"/>
    <cellStyle name="표준 20 6 2 3 2" xfId="2558"/>
    <cellStyle name="표준 20 6 2 3 2 2" xfId="3128"/>
    <cellStyle name="표준 20 6 2 3 3" xfId="2844"/>
    <cellStyle name="표준 20 6 2 4" xfId="2416"/>
    <cellStyle name="표준 20 6 2 4 2" xfId="2986"/>
    <cellStyle name="표준 20 6 2 5" xfId="2702"/>
    <cellStyle name="표준 20 6 3" xfId="2168"/>
    <cellStyle name="표준 20 6 3 2" xfId="2310"/>
    <cellStyle name="표준 20 6 3 2 2" xfId="2594"/>
    <cellStyle name="표준 20 6 3 2 2 2" xfId="3164"/>
    <cellStyle name="표준 20 6 3 2 3" xfId="2880"/>
    <cellStyle name="표준 20 6 3 3" xfId="2452"/>
    <cellStyle name="표준 20 6 3 3 2" xfId="3022"/>
    <cellStyle name="표준 20 6 3 4" xfId="2738"/>
    <cellStyle name="표준 20 6 4" xfId="2239"/>
    <cellStyle name="표준 20 6 4 2" xfId="2523"/>
    <cellStyle name="표준 20 6 4 2 2" xfId="3093"/>
    <cellStyle name="표준 20 6 4 3" xfId="2809"/>
    <cellStyle name="표준 20 6 5" xfId="2381"/>
    <cellStyle name="표준 20 6 5 2" xfId="2951"/>
    <cellStyle name="표준 20 6 6" xfId="2667"/>
    <cellStyle name="표준 21" xfId="391"/>
    <cellStyle name="표준 21 2" xfId="392"/>
    <cellStyle name="표준 21 2 2" xfId="393"/>
    <cellStyle name="표준 21 3" xfId="394"/>
    <cellStyle name="표준 21 4" xfId="395"/>
    <cellStyle name="표준 21 5" xfId="396"/>
    <cellStyle name="표준 21 6" xfId="1886"/>
    <cellStyle name="표준 22" xfId="397"/>
    <cellStyle name="표준 22 10" xfId="398"/>
    <cellStyle name="표준 22 11" xfId="399"/>
    <cellStyle name="표준 22 12" xfId="400"/>
    <cellStyle name="표준 22 13" xfId="401"/>
    <cellStyle name="표준 22 14" xfId="402"/>
    <cellStyle name="표준 22 15" xfId="403"/>
    <cellStyle name="표준 22 16" xfId="404"/>
    <cellStyle name="표준 22 17" xfId="405"/>
    <cellStyle name="표준 22 18" xfId="406"/>
    <cellStyle name="표준 22 19" xfId="407"/>
    <cellStyle name="표준 22 2" xfId="408"/>
    <cellStyle name="표준 22 2 2" xfId="409"/>
    <cellStyle name="표준 22 20" xfId="410"/>
    <cellStyle name="표준 22 21" xfId="411"/>
    <cellStyle name="표준 22 22" xfId="412"/>
    <cellStyle name="표준 22 23" xfId="413"/>
    <cellStyle name="표준 22 24" xfId="414"/>
    <cellStyle name="표준 22 25" xfId="415"/>
    <cellStyle name="표준 22 26" xfId="416"/>
    <cellStyle name="표준 22 27" xfId="417"/>
    <cellStyle name="표준 22 28" xfId="418"/>
    <cellStyle name="표준 22 29" xfId="419"/>
    <cellStyle name="표준 22 3" xfId="420"/>
    <cellStyle name="표준 22 3 2" xfId="421"/>
    <cellStyle name="표준 22 30" xfId="422"/>
    <cellStyle name="표준 22 31" xfId="423"/>
    <cellStyle name="표준 22 32" xfId="424"/>
    <cellStyle name="표준 22 33" xfId="425"/>
    <cellStyle name="표준 22 34" xfId="426"/>
    <cellStyle name="표준 22 35" xfId="427"/>
    <cellStyle name="표준 22 36" xfId="428"/>
    <cellStyle name="표준 22 37" xfId="429"/>
    <cellStyle name="표준 22 38" xfId="430"/>
    <cellStyle name="표준 22 39" xfId="431"/>
    <cellStyle name="표준 22 4" xfId="432"/>
    <cellStyle name="표준 22 4 2" xfId="433"/>
    <cellStyle name="표준 22 40" xfId="434"/>
    <cellStyle name="표준 22 41" xfId="435"/>
    <cellStyle name="표준 22 42" xfId="436"/>
    <cellStyle name="표준 22 43" xfId="437"/>
    <cellStyle name="표준 22 44" xfId="438"/>
    <cellStyle name="표준 22 45" xfId="439"/>
    <cellStyle name="표준 22 46" xfId="440"/>
    <cellStyle name="표준 22 47" xfId="441"/>
    <cellStyle name="표준 22 48" xfId="442"/>
    <cellStyle name="표준 22 5" xfId="443"/>
    <cellStyle name="표준 22 5 2" xfId="444"/>
    <cellStyle name="표준 22 6" xfId="445"/>
    <cellStyle name="표준 22 7" xfId="446"/>
    <cellStyle name="표준 22 8" xfId="447"/>
    <cellStyle name="표준 22 9" xfId="448"/>
    <cellStyle name="표준 23" xfId="449"/>
    <cellStyle name="표준 23 10" xfId="450"/>
    <cellStyle name="표준 23 11" xfId="451"/>
    <cellStyle name="표준 23 12" xfId="452"/>
    <cellStyle name="표준 23 13" xfId="453"/>
    <cellStyle name="표준 23 14" xfId="454"/>
    <cellStyle name="표준 23 15" xfId="455"/>
    <cellStyle name="표준 23 16" xfId="456"/>
    <cellStyle name="표준 23 17" xfId="457"/>
    <cellStyle name="표준 23 18" xfId="458"/>
    <cellStyle name="표준 23 19" xfId="459"/>
    <cellStyle name="표준 23 2" xfId="460"/>
    <cellStyle name="표준 23 20" xfId="461"/>
    <cellStyle name="표준 23 21" xfId="462"/>
    <cellStyle name="표준 23 22" xfId="463"/>
    <cellStyle name="표준 23 23" xfId="464"/>
    <cellStyle name="표준 23 24" xfId="465"/>
    <cellStyle name="표준 23 25" xfId="466"/>
    <cellStyle name="표준 23 26" xfId="467"/>
    <cellStyle name="표준 23 27" xfId="468"/>
    <cellStyle name="표준 23 28" xfId="469"/>
    <cellStyle name="표준 23 29" xfId="470"/>
    <cellStyle name="표준 23 3" xfId="471"/>
    <cellStyle name="표준 23 30" xfId="472"/>
    <cellStyle name="표준 23 31" xfId="473"/>
    <cellStyle name="표준 23 32" xfId="474"/>
    <cellStyle name="표준 23 33" xfId="475"/>
    <cellStyle name="표준 23 34" xfId="476"/>
    <cellStyle name="표준 23 35" xfId="477"/>
    <cellStyle name="표준 23 36" xfId="478"/>
    <cellStyle name="표준 23 37" xfId="479"/>
    <cellStyle name="표준 23 38" xfId="480"/>
    <cellStyle name="표준 23 39" xfId="481"/>
    <cellStyle name="표준 23 4" xfId="482"/>
    <cellStyle name="표준 23 40" xfId="483"/>
    <cellStyle name="표준 23 41" xfId="484"/>
    <cellStyle name="표준 23 42" xfId="485"/>
    <cellStyle name="표준 23 43" xfId="486"/>
    <cellStyle name="표준 23 44" xfId="487"/>
    <cellStyle name="표준 23 45" xfId="488"/>
    <cellStyle name="표준 23 46" xfId="489"/>
    <cellStyle name="표준 23 47" xfId="490"/>
    <cellStyle name="표준 23 48" xfId="491"/>
    <cellStyle name="표준 23 5" xfId="492"/>
    <cellStyle name="표준 23 6" xfId="493"/>
    <cellStyle name="표준 23 7" xfId="494"/>
    <cellStyle name="표준 23 8" xfId="495"/>
    <cellStyle name="표준 23 9" xfId="496"/>
    <cellStyle name="표준 24" xfId="497"/>
    <cellStyle name="표준 24 10" xfId="498"/>
    <cellStyle name="표준 24 11" xfId="499"/>
    <cellStyle name="표준 24 12" xfId="500"/>
    <cellStyle name="표준 24 13" xfId="501"/>
    <cellStyle name="표준 24 14" xfId="502"/>
    <cellStyle name="표준 24 15" xfId="503"/>
    <cellStyle name="표준 24 16" xfId="504"/>
    <cellStyle name="표준 24 17" xfId="505"/>
    <cellStyle name="표준 24 18" xfId="506"/>
    <cellStyle name="표준 24 19" xfId="507"/>
    <cellStyle name="표준 24 2" xfId="508"/>
    <cellStyle name="표준 24 20" xfId="509"/>
    <cellStyle name="표준 24 21" xfId="510"/>
    <cellStyle name="표준 24 22" xfId="511"/>
    <cellStyle name="표준 24 23" xfId="512"/>
    <cellStyle name="표준 24 24" xfId="513"/>
    <cellStyle name="표준 24 25" xfId="514"/>
    <cellStyle name="표준 24 26" xfId="515"/>
    <cellStyle name="표준 24 27" xfId="516"/>
    <cellStyle name="표준 24 28" xfId="517"/>
    <cellStyle name="표준 24 29" xfId="518"/>
    <cellStyle name="표준 24 3" xfId="519"/>
    <cellStyle name="표준 24 30" xfId="520"/>
    <cellStyle name="표준 24 31" xfId="521"/>
    <cellStyle name="표준 24 32" xfId="522"/>
    <cellStyle name="표준 24 33" xfId="523"/>
    <cellStyle name="표준 24 34" xfId="524"/>
    <cellStyle name="표준 24 35" xfId="525"/>
    <cellStyle name="표준 24 36" xfId="526"/>
    <cellStyle name="표준 24 37" xfId="527"/>
    <cellStyle name="표준 24 38" xfId="528"/>
    <cellStyle name="표준 24 39" xfId="529"/>
    <cellStyle name="표준 24 4" xfId="530"/>
    <cellStyle name="표준 24 40" xfId="531"/>
    <cellStyle name="표준 24 41" xfId="532"/>
    <cellStyle name="표준 24 42" xfId="533"/>
    <cellStyle name="표준 24 43" xfId="534"/>
    <cellStyle name="표준 24 44" xfId="535"/>
    <cellStyle name="표준 24 45" xfId="536"/>
    <cellStyle name="표준 24 46" xfId="537"/>
    <cellStyle name="표준 24 47" xfId="538"/>
    <cellStyle name="표준 24 48" xfId="539"/>
    <cellStyle name="표준 24 5" xfId="540"/>
    <cellStyle name="표준 24 6" xfId="541"/>
    <cellStyle name="표준 24 7" xfId="542"/>
    <cellStyle name="표준 24 8" xfId="543"/>
    <cellStyle name="표준 24 9" xfId="544"/>
    <cellStyle name="표준 25" xfId="545"/>
    <cellStyle name="표준 25 10" xfId="546"/>
    <cellStyle name="표준 25 11" xfId="547"/>
    <cellStyle name="표준 25 12" xfId="548"/>
    <cellStyle name="표준 25 13" xfId="549"/>
    <cellStyle name="표준 25 14" xfId="550"/>
    <cellStyle name="표준 25 15" xfId="551"/>
    <cellStyle name="표준 25 16" xfId="552"/>
    <cellStyle name="표준 25 17" xfId="553"/>
    <cellStyle name="표준 25 18" xfId="554"/>
    <cellStyle name="표준 25 19" xfId="555"/>
    <cellStyle name="표준 25 2" xfId="556"/>
    <cellStyle name="표준 25 20" xfId="557"/>
    <cellStyle name="표준 25 21" xfId="558"/>
    <cellStyle name="표준 25 22" xfId="559"/>
    <cellStyle name="표준 25 23" xfId="560"/>
    <cellStyle name="표준 25 24" xfId="561"/>
    <cellStyle name="표준 25 25" xfId="562"/>
    <cellStyle name="표준 25 26" xfId="563"/>
    <cellStyle name="표준 25 27" xfId="564"/>
    <cellStyle name="표준 25 28" xfId="565"/>
    <cellStyle name="표준 25 29" xfId="566"/>
    <cellStyle name="표준 25 3" xfId="567"/>
    <cellStyle name="표준 25 30" xfId="568"/>
    <cellStyle name="표준 25 31" xfId="569"/>
    <cellStyle name="표준 25 32" xfId="570"/>
    <cellStyle name="표준 25 33" xfId="571"/>
    <cellStyle name="표준 25 34" xfId="572"/>
    <cellStyle name="표준 25 35" xfId="573"/>
    <cellStyle name="표준 25 36" xfId="574"/>
    <cellStyle name="표준 25 37" xfId="575"/>
    <cellStyle name="표준 25 38" xfId="576"/>
    <cellStyle name="표준 25 39" xfId="577"/>
    <cellStyle name="표준 25 4" xfId="578"/>
    <cellStyle name="표준 25 40" xfId="579"/>
    <cellStyle name="표준 25 41" xfId="580"/>
    <cellStyle name="표준 25 42" xfId="581"/>
    <cellStyle name="표준 25 43" xfId="582"/>
    <cellStyle name="표준 25 44" xfId="583"/>
    <cellStyle name="표준 25 45" xfId="584"/>
    <cellStyle name="표준 25 46" xfId="585"/>
    <cellStyle name="표준 25 47" xfId="586"/>
    <cellStyle name="표준 25 48" xfId="587"/>
    <cellStyle name="표준 25 5" xfId="588"/>
    <cellStyle name="표준 25 6" xfId="589"/>
    <cellStyle name="표준 25 7" xfId="590"/>
    <cellStyle name="표준 25 8" xfId="591"/>
    <cellStyle name="표준 25 9" xfId="592"/>
    <cellStyle name="표준 256" xfId="593"/>
    <cellStyle name="표준 257" xfId="594"/>
    <cellStyle name="표준 258" xfId="595"/>
    <cellStyle name="표준 259" xfId="596"/>
    <cellStyle name="표준 26" xfId="597"/>
    <cellStyle name="표준 26 10" xfId="598"/>
    <cellStyle name="표준 26 11" xfId="599"/>
    <cellStyle name="표준 26 12" xfId="600"/>
    <cellStyle name="표준 26 13" xfId="601"/>
    <cellStyle name="표준 26 14" xfId="602"/>
    <cellStyle name="표준 26 15" xfId="603"/>
    <cellStyle name="표준 26 16" xfId="604"/>
    <cellStyle name="표준 26 17" xfId="605"/>
    <cellStyle name="표준 26 18" xfId="606"/>
    <cellStyle name="표준 26 19" xfId="607"/>
    <cellStyle name="표준 26 2" xfId="608"/>
    <cellStyle name="표준 26 20" xfId="609"/>
    <cellStyle name="표준 26 21" xfId="610"/>
    <cellStyle name="표준 26 22" xfId="611"/>
    <cellStyle name="표준 26 23" xfId="612"/>
    <cellStyle name="표준 26 24" xfId="613"/>
    <cellStyle name="표준 26 25" xfId="614"/>
    <cellStyle name="표준 26 26" xfId="615"/>
    <cellStyle name="표준 26 27" xfId="616"/>
    <cellStyle name="표준 26 28" xfId="617"/>
    <cellStyle name="표준 26 29" xfId="618"/>
    <cellStyle name="표준 26 3" xfId="619"/>
    <cellStyle name="표준 26 30" xfId="620"/>
    <cellStyle name="표준 26 31" xfId="621"/>
    <cellStyle name="표준 26 32" xfId="622"/>
    <cellStyle name="표준 26 33" xfId="623"/>
    <cellStyle name="표준 26 34" xfId="624"/>
    <cellStyle name="표준 26 35" xfId="625"/>
    <cellStyle name="표준 26 36" xfId="626"/>
    <cellStyle name="표준 26 37" xfId="627"/>
    <cellStyle name="표준 26 38" xfId="628"/>
    <cellStyle name="표준 26 39" xfId="629"/>
    <cellStyle name="표준 26 4" xfId="630"/>
    <cellStyle name="표준 26 40" xfId="631"/>
    <cellStyle name="표준 26 41" xfId="632"/>
    <cellStyle name="표준 26 42" xfId="633"/>
    <cellStyle name="표준 26 43" xfId="634"/>
    <cellStyle name="표준 26 44" xfId="635"/>
    <cellStyle name="표준 26 45" xfId="636"/>
    <cellStyle name="표준 26 46" xfId="637"/>
    <cellStyle name="표준 26 47" xfId="638"/>
    <cellStyle name="표준 26 48" xfId="639"/>
    <cellStyle name="표준 26 5" xfId="640"/>
    <cellStyle name="표준 26 6" xfId="641"/>
    <cellStyle name="표준 26 7" xfId="642"/>
    <cellStyle name="표준 26 8" xfId="643"/>
    <cellStyle name="표준 26 9" xfId="644"/>
    <cellStyle name="표준 260" xfId="645"/>
    <cellStyle name="표준 261" xfId="646"/>
    <cellStyle name="표준 262" xfId="647"/>
    <cellStyle name="표준 263" xfId="648"/>
    <cellStyle name="표준 264" xfId="649"/>
    <cellStyle name="표준 265" xfId="650"/>
    <cellStyle name="표준 266" xfId="651"/>
    <cellStyle name="표준 267" xfId="652"/>
    <cellStyle name="표준 268" xfId="653"/>
    <cellStyle name="표준 269" xfId="654"/>
    <cellStyle name="표준 27" xfId="655"/>
    <cellStyle name="표준 27 10" xfId="656"/>
    <cellStyle name="표준 27 11" xfId="657"/>
    <cellStyle name="표준 27 12" xfId="658"/>
    <cellStyle name="표준 27 13" xfId="659"/>
    <cellStyle name="표준 27 14" xfId="660"/>
    <cellStyle name="표준 27 15" xfId="661"/>
    <cellStyle name="표준 27 16" xfId="662"/>
    <cellStyle name="표준 27 17" xfId="663"/>
    <cellStyle name="표준 27 18" xfId="664"/>
    <cellStyle name="표준 27 19" xfId="665"/>
    <cellStyle name="표준 27 2" xfId="666"/>
    <cellStyle name="표준 27 20" xfId="667"/>
    <cellStyle name="표준 27 21" xfId="668"/>
    <cellStyle name="표준 27 22" xfId="669"/>
    <cellStyle name="표준 27 23" xfId="670"/>
    <cellStyle name="표준 27 24" xfId="671"/>
    <cellStyle name="표준 27 25" xfId="672"/>
    <cellStyle name="표준 27 26" xfId="673"/>
    <cellStyle name="표준 27 27" xfId="674"/>
    <cellStyle name="표준 27 28" xfId="675"/>
    <cellStyle name="표준 27 29" xfId="676"/>
    <cellStyle name="표준 27 3" xfId="677"/>
    <cellStyle name="표준 27 30" xfId="678"/>
    <cellStyle name="표준 27 31" xfId="679"/>
    <cellStyle name="표준 27 32" xfId="680"/>
    <cellStyle name="표준 27 33" xfId="681"/>
    <cellStyle name="표준 27 34" xfId="682"/>
    <cellStyle name="표준 27 35" xfId="683"/>
    <cellStyle name="표준 27 36" xfId="684"/>
    <cellStyle name="표준 27 37" xfId="685"/>
    <cellStyle name="표준 27 38" xfId="686"/>
    <cellStyle name="표준 27 39" xfId="687"/>
    <cellStyle name="표준 27 4" xfId="688"/>
    <cellStyle name="표준 27 40" xfId="689"/>
    <cellStyle name="표준 27 41" xfId="690"/>
    <cellStyle name="표준 27 42" xfId="691"/>
    <cellStyle name="표준 27 43" xfId="692"/>
    <cellStyle name="표준 27 44" xfId="693"/>
    <cellStyle name="표준 27 45" xfId="694"/>
    <cellStyle name="표준 27 46" xfId="695"/>
    <cellStyle name="표준 27 47" xfId="696"/>
    <cellStyle name="표준 27 48" xfId="697"/>
    <cellStyle name="표준 27 5" xfId="698"/>
    <cellStyle name="표준 27 6" xfId="699"/>
    <cellStyle name="표준 27 7" xfId="700"/>
    <cellStyle name="표준 27 8" xfId="701"/>
    <cellStyle name="표준 27 9" xfId="702"/>
    <cellStyle name="표준 270" xfId="703"/>
    <cellStyle name="표준 271" xfId="704"/>
    <cellStyle name="표준 272" xfId="705"/>
    <cellStyle name="표준 273" xfId="706"/>
    <cellStyle name="표준 274" xfId="707"/>
    <cellStyle name="표준 275" xfId="708"/>
    <cellStyle name="표준 276" xfId="709"/>
    <cellStyle name="표준 277" xfId="710"/>
    <cellStyle name="표준 278" xfId="711"/>
    <cellStyle name="표준 279" xfId="712"/>
    <cellStyle name="표준 28" xfId="713"/>
    <cellStyle name="표준 28 10" xfId="714"/>
    <cellStyle name="표준 28 11" xfId="715"/>
    <cellStyle name="표준 28 12" xfId="716"/>
    <cellStyle name="표준 28 13" xfId="717"/>
    <cellStyle name="표준 28 14" xfId="718"/>
    <cellStyle name="표준 28 15" xfId="719"/>
    <cellStyle name="표준 28 16" xfId="720"/>
    <cellStyle name="표준 28 17" xfId="721"/>
    <cellStyle name="표준 28 18" xfId="722"/>
    <cellStyle name="표준 28 19" xfId="723"/>
    <cellStyle name="표준 28 2" xfId="724"/>
    <cellStyle name="표준 28 20" xfId="725"/>
    <cellStyle name="표준 28 21" xfId="726"/>
    <cellStyle name="표준 28 22" xfId="727"/>
    <cellStyle name="표준 28 23" xfId="728"/>
    <cellStyle name="표준 28 24" xfId="729"/>
    <cellStyle name="표준 28 25" xfId="730"/>
    <cellStyle name="표준 28 26" xfId="731"/>
    <cellStyle name="표준 28 27" xfId="732"/>
    <cellStyle name="표준 28 28" xfId="733"/>
    <cellStyle name="표준 28 29" xfId="734"/>
    <cellStyle name="표준 28 3" xfId="735"/>
    <cellStyle name="표준 28 30" xfId="736"/>
    <cellStyle name="표준 28 31" xfId="737"/>
    <cellStyle name="표준 28 32" xfId="738"/>
    <cellStyle name="표준 28 33" xfId="739"/>
    <cellStyle name="표준 28 34" xfId="740"/>
    <cellStyle name="표준 28 35" xfId="741"/>
    <cellStyle name="표준 28 36" xfId="742"/>
    <cellStyle name="표준 28 37" xfId="743"/>
    <cellStyle name="표준 28 38" xfId="744"/>
    <cellStyle name="표준 28 39" xfId="745"/>
    <cellStyle name="표준 28 4" xfId="746"/>
    <cellStyle name="표준 28 40" xfId="747"/>
    <cellStyle name="표준 28 41" xfId="748"/>
    <cellStyle name="표준 28 42" xfId="749"/>
    <cellStyle name="표준 28 43" xfId="750"/>
    <cellStyle name="표준 28 44" xfId="751"/>
    <cellStyle name="표준 28 45" xfId="752"/>
    <cellStyle name="표준 28 46" xfId="753"/>
    <cellStyle name="표준 28 47" xfId="754"/>
    <cellStyle name="표준 28 48" xfId="755"/>
    <cellStyle name="표준 28 5" xfId="756"/>
    <cellStyle name="표준 28 6" xfId="757"/>
    <cellStyle name="표준 28 7" xfId="758"/>
    <cellStyle name="표준 28 8" xfId="759"/>
    <cellStyle name="표준 28 9" xfId="760"/>
    <cellStyle name="표준 280" xfId="761"/>
    <cellStyle name="표준 281" xfId="762"/>
    <cellStyle name="표준 282" xfId="763"/>
    <cellStyle name="표준 283" xfId="764"/>
    <cellStyle name="표준 284" xfId="765"/>
    <cellStyle name="표준 285" xfId="766"/>
    <cellStyle name="표준 286" xfId="767"/>
    <cellStyle name="표준 287" xfId="768"/>
    <cellStyle name="표준 288" xfId="769"/>
    <cellStyle name="표준 289" xfId="770"/>
    <cellStyle name="표준 29" xfId="771"/>
    <cellStyle name="표준 29 10" xfId="772"/>
    <cellStyle name="표준 29 11" xfId="773"/>
    <cellStyle name="표준 29 12" xfId="774"/>
    <cellStyle name="표준 29 13" xfId="775"/>
    <cellStyle name="표준 29 14" xfId="776"/>
    <cellStyle name="표준 29 15" xfId="777"/>
    <cellStyle name="표준 29 16" xfId="778"/>
    <cellStyle name="표준 29 17" xfId="779"/>
    <cellStyle name="표준 29 18" xfId="780"/>
    <cellStyle name="표준 29 19" xfId="781"/>
    <cellStyle name="표준 29 2" xfId="782"/>
    <cellStyle name="표준 29 20" xfId="783"/>
    <cellStyle name="표준 29 21" xfId="784"/>
    <cellStyle name="표준 29 22" xfId="785"/>
    <cellStyle name="표준 29 23" xfId="786"/>
    <cellStyle name="표준 29 24" xfId="787"/>
    <cellStyle name="표준 29 25" xfId="788"/>
    <cellStyle name="표준 29 26" xfId="789"/>
    <cellStyle name="표준 29 27" xfId="790"/>
    <cellStyle name="표준 29 28" xfId="791"/>
    <cellStyle name="표준 29 29" xfId="792"/>
    <cellStyle name="표준 29 3" xfId="793"/>
    <cellStyle name="표준 29 30" xfId="794"/>
    <cellStyle name="표준 29 31" xfId="795"/>
    <cellStyle name="표준 29 32" xfId="796"/>
    <cellStyle name="표준 29 33" xfId="797"/>
    <cellStyle name="표준 29 34" xfId="798"/>
    <cellStyle name="표준 29 35" xfId="799"/>
    <cellStyle name="표준 29 36" xfId="800"/>
    <cellStyle name="표준 29 37" xfId="801"/>
    <cellStyle name="표준 29 38" xfId="802"/>
    <cellStyle name="표준 29 39" xfId="803"/>
    <cellStyle name="표준 29 4" xfId="804"/>
    <cellStyle name="표준 29 40" xfId="805"/>
    <cellStyle name="표준 29 41" xfId="806"/>
    <cellStyle name="표준 29 42" xfId="807"/>
    <cellStyle name="표준 29 43" xfId="808"/>
    <cellStyle name="표준 29 44" xfId="809"/>
    <cellStyle name="표준 29 45" xfId="810"/>
    <cellStyle name="표준 29 46" xfId="811"/>
    <cellStyle name="표준 29 47" xfId="812"/>
    <cellStyle name="표준 29 48" xfId="813"/>
    <cellStyle name="표준 29 5" xfId="814"/>
    <cellStyle name="표준 29 6" xfId="815"/>
    <cellStyle name="표준 29 7" xfId="816"/>
    <cellStyle name="표준 29 8" xfId="817"/>
    <cellStyle name="표준 29 9" xfId="818"/>
    <cellStyle name="표준 290" xfId="819"/>
    <cellStyle name="표준 291" xfId="820"/>
    <cellStyle name="표준 292" xfId="821"/>
    <cellStyle name="표준 293" xfId="822"/>
    <cellStyle name="표준 294" xfId="823"/>
    <cellStyle name="표준 295" xfId="824"/>
    <cellStyle name="표준 296" xfId="825"/>
    <cellStyle name="표준 297" xfId="826"/>
    <cellStyle name="표준 298" xfId="827"/>
    <cellStyle name="표준 299" xfId="828"/>
    <cellStyle name="표준 3" xfId="829"/>
    <cellStyle name="표준 3 2" xfId="830"/>
    <cellStyle name="표준 3 2 2" xfId="831"/>
    <cellStyle name="표준 3 2 3" xfId="832"/>
    <cellStyle name="표준 3 2 4" xfId="833"/>
    <cellStyle name="표준 3 3" xfId="834"/>
    <cellStyle name="표준 3 3 2" xfId="835"/>
    <cellStyle name="표준 3 3 3" xfId="836"/>
    <cellStyle name="표준 3 3 4" xfId="837"/>
    <cellStyle name="표준 3 4" xfId="838"/>
    <cellStyle name="표준 30" xfId="839"/>
    <cellStyle name="표준 30 10" xfId="840"/>
    <cellStyle name="표준 30 11" xfId="841"/>
    <cellStyle name="표준 30 12" xfId="842"/>
    <cellStyle name="표준 30 13" xfId="843"/>
    <cellStyle name="표준 30 14" xfId="844"/>
    <cellStyle name="표준 30 15" xfId="845"/>
    <cellStyle name="표준 30 16" xfId="846"/>
    <cellStyle name="표준 30 17" xfId="847"/>
    <cellStyle name="표준 30 18" xfId="848"/>
    <cellStyle name="표준 30 19" xfId="849"/>
    <cellStyle name="표준 30 2" xfId="850"/>
    <cellStyle name="표준 30 20" xfId="851"/>
    <cellStyle name="표준 30 21" xfId="852"/>
    <cellStyle name="표준 30 22" xfId="853"/>
    <cellStyle name="표준 30 23" xfId="854"/>
    <cellStyle name="표준 30 24" xfId="855"/>
    <cellStyle name="표준 30 25" xfId="856"/>
    <cellStyle name="표준 30 26" xfId="857"/>
    <cellStyle name="표준 30 27" xfId="858"/>
    <cellStyle name="표준 30 28" xfId="859"/>
    <cellStyle name="표준 30 29" xfId="860"/>
    <cellStyle name="표준 30 3" xfId="861"/>
    <cellStyle name="표준 30 30" xfId="862"/>
    <cellStyle name="표준 30 31" xfId="863"/>
    <cellStyle name="표준 30 32" xfId="864"/>
    <cellStyle name="표준 30 33" xfId="865"/>
    <cellStyle name="표준 30 34" xfId="866"/>
    <cellStyle name="표준 30 35" xfId="867"/>
    <cellStyle name="표준 30 36" xfId="868"/>
    <cellStyle name="표준 30 37" xfId="869"/>
    <cellStyle name="표준 30 38" xfId="870"/>
    <cellStyle name="표준 30 39" xfId="871"/>
    <cellStyle name="표준 30 4" xfId="872"/>
    <cellStyle name="표준 30 40" xfId="873"/>
    <cellStyle name="표준 30 41" xfId="874"/>
    <cellStyle name="표준 30 42" xfId="875"/>
    <cellStyle name="표준 30 43" xfId="876"/>
    <cellStyle name="표준 30 44" xfId="877"/>
    <cellStyle name="표준 30 45" xfId="878"/>
    <cellStyle name="표준 30 46" xfId="879"/>
    <cellStyle name="표준 30 47" xfId="880"/>
    <cellStyle name="표준 30 48" xfId="881"/>
    <cellStyle name="표준 30 5" xfId="882"/>
    <cellStyle name="표준 30 6" xfId="883"/>
    <cellStyle name="표준 30 7" xfId="884"/>
    <cellStyle name="표준 30 8" xfId="885"/>
    <cellStyle name="표준 30 9" xfId="886"/>
    <cellStyle name="표준 300" xfId="887"/>
    <cellStyle name="표준 301" xfId="888"/>
    <cellStyle name="표준 302" xfId="889"/>
    <cellStyle name="표준 303" xfId="890"/>
    <cellStyle name="표준 304" xfId="891"/>
    <cellStyle name="표준 305" xfId="892"/>
    <cellStyle name="표준 306" xfId="893"/>
    <cellStyle name="표준 307" xfId="894"/>
    <cellStyle name="표준 308" xfId="895"/>
    <cellStyle name="표준 309" xfId="896"/>
    <cellStyle name="표준 31" xfId="897"/>
    <cellStyle name="표준 31 10" xfId="898"/>
    <cellStyle name="표준 31 11" xfId="899"/>
    <cellStyle name="표준 31 12" xfId="900"/>
    <cellStyle name="표준 31 13" xfId="901"/>
    <cellStyle name="표준 31 14" xfId="902"/>
    <cellStyle name="표준 31 15" xfId="903"/>
    <cellStyle name="표준 31 16" xfId="904"/>
    <cellStyle name="표준 31 17" xfId="905"/>
    <cellStyle name="표준 31 18" xfId="906"/>
    <cellStyle name="표준 31 19" xfId="907"/>
    <cellStyle name="표준 31 2" xfId="908"/>
    <cellStyle name="표준 31 20" xfId="909"/>
    <cellStyle name="표준 31 21" xfId="910"/>
    <cellStyle name="표준 31 22" xfId="911"/>
    <cellStyle name="표준 31 23" xfId="912"/>
    <cellStyle name="표준 31 24" xfId="913"/>
    <cellStyle name="표준 31 25" xfId="914"/>
    <cellStyle name="표준 31 26" xfId="915"/>
    <cellStyle name="표준 31 27" xfId="916"/>
    <cellStyle name="표준 31 28" xfId="917"/>
    <cellStyle name="표준 31 29" xfId="918"/>
    <cellStyle name="표준 31 3" xfId="919"/>
    <cellStyle name="표준 31 30" xfId="920"/>
    <cellStyle name="표준 31 31" xfId="921"/>
    <cellStyle name="표준 31 32" xfId="922"/>
    <cellStyle name="표준 31 33" xfId="923"/>
    <cellStyle name="표준 31 34" xfId="924"/>
    <cellStyle name="표준 31 35" xfId="925"/>
    <cellStyle name="표준 31 36" xfId="926"/>
    <cellStyle name="표준 31 37" xfId="927"/>
    <cellStyle name="표준 31 38" xfId="928"/>
    <cellStyle name="표준 31 39" xfId="929"/>
    <cellStyle name="표준 31 4" xfId="930"/>
    <cellStyle name="표준 31 40" xfId="931"/>
    <cellStyle name="표준 31 41" xfId="932"/>
    <cellStyle name="표준 31 42" xfId="933"/>
    <cellStyle name="표준 31 43" xfId="934"/>
    <cellStyle name="표준 31 44" xfId="935"/>
    <cellStyle name="표준 31 45" xfId="936"/>
    <cellStyle name="표준 31 46" xfId="937"/>
    <cellStyle name="표준 31 47" xfId="938"/>
    <cellStyle name="표준 31 48" xfId="939"/>
    <cellStyle name="표준 31 5" xfId="940"/>
    <cellStyle name="표준 31 6" xfId="941"/>
    <cellStyle name="표준 31 7" xfId="942"/>
    <cellStyle name="표준 31 8" xfId="943"/>
    <cellStyle name="표준 31 9" xfId="944"/>
    <cellStyle name="표준 310" xfId="945"/>
    <cellStyle name="표준 311" xfId="946"/>
    <cellStyle name="표준 312" xfId="947"/>
    <cellStyle name="표준 313" xfId="948"/>
    <cellStyle name="표준 314" xfId="949"/>
    <cellStyle name="표준 315" xfId="950"/>
    <cellStyle name="표준 316" xfId="951"/>
    <cellStyle name="표준 317" xfId="952"/>
    <cellStyle name="표준 318" xfId="953"/>
    <cellStyle name="표준 319" xfId="954"/>
    <cellStyle name="표준 32" xfId="955"/>
    <cellStyle name="표준 32 10" xfId="956"/>
    <cellStyle name="표준 32 11" xfId="957"/>
    <cellStyle name="표준 32 12" xfId="958"/>
    <cellStyle name="표준 32 13" xfId="959"/>
    <cellStyle name="표준 32 14" xfId="960"/>
    <cellStyle name="표준 32 15" xfId="961"/>
    <cellStyle name="표준 32 16" xfId="962"/>
    <cellStyle name="표준 32 17" xfId="963"/>
    <cellStyle name="표준 32 18" xfId="964"/>
    <cellStyle name="표준 32 19" xfId="965"/>
    <cellStyle name="표준 32 2" xfId="966"/>
    <cellStyle name="표준 32 20" xfId="967"/>
    <cellStyle name="표준 32 21" xfId="968"/>
    <cellStyle name="표준 32 22" xfId="969"/>
    <cellStyle name="표준 32 23" xfId="970"/>
    <cellStyle name="표준 32 24" xfId="971"/>
    <cellStyle name="표준 32 25" xfId="972"/>
    <cellStyle name="표준 32 26" xfId="973"/>
    <cellStyle name="표준 32 27" xfId="974"/>
    <cellStyle name="표준 32 28" xfId="975"/>
    <cellStyle name="표준 32 29" xfId="976"/>
    <cellStyle name="표준 32 3" xfId="977"/>
    <cellStyle name="표준 32 30" xfId="978"/>
    <cellStyle name="표준 32 31" xfId="979"/>
    <cellStyle name="표준 32 32" xfId="980"/>
    <cellStyle name="표준 32 33" xfId="981"/>
    <cellStyle name="표준 32 34" xfId="982"/>
    <cellStyle name="표준 32 35" xfId="983"/>
    <cellStyle name="표준 32 36" xfId="984"/>
    <cellStyle name="표준 32 37" xfId="985"/>
    <cellStyle name="표준 32 38" xfId="986"/>
    <cellStyle name="표준 32 39" xfId="987"/>
    <cellStyle name="표준 32 4" xfId="988"/>
    <cellStyle name="표준 32 40" xfId="989"/>
    <cellStyle name="표준 32 41" xfId="990"/>
    <cellStyle name="표준 32 42" xfId="991"/>
    <cellStyle name="표준 32 43" xfId="992"/>
    <cellStyle name="표준 32 44" xfId="993"/>
    <cellStyle name="표준 32 45" xfId="994"/>
    <cellStyle name="표준 32 46" xfId="995"/>
    <cellStyle name="표준 32 47" xfId="996"/>
    <cellStyle name="표준 32 48" xfId="997"/>
    <cellStyle name="표준 32 5" xfId="998"/>
    <cellStyle name="표준 32 6" xfId="999"/>
    <cellStyle name="표준 32 7" xfId="1000"/>
    <cellStyle name="표준 32 8" xfId="1001"/>
    <cellStyle name="표준 32 9" xfId="1002"/>
    <cellStyle name="표준 320" xfId="1003"/>
    <cellStyle name="표준 321" xfId="1004"/>
    <cellStyle name="표준 322" xfId="1005"/>
    <cellStyle name="표준 323" xfId="1006"/>
    <cellStyle name="표준 324" xfId="1007"/>
    <cellStyle name="표준 325" xfId="1008"/>
    <cellStyle name="표준 326" xfId="1009"/>
    <cellStyle name="표준 327" xfId="1010"/>
    <cellStyle name="표준 328" xfId="1011"/>
    <cellStyle name="표준 329" xfId="1012"/>
    <cellStyle name="표준 33" xfId="1013"/>
    <cellStyle name="표준 33 10" xfId="1014"/>
    <cellStyle name="표준 33 11" xfId="1015"/>
    <cellStyle name="표준 33 12" xfId="1016"/>
    <cellStyle name="표준 33 13" xfId="1017"/>
    <cellStyle name="표준 33 14" xfId="1018"/>
    <cellStyle name="표준 33 15" xfId="1019"/>
    <cellStyle name="표준 33 16" xfId="1020"/>
    <cellStyle name="표준 33 17" xfId="1021"/>
    <cellStyle name="표준 33 18" xfId="1022"/>
    <cellStyle name="표준 33 19" xfId="1023"/>
    <cellStyle name="표준 33 2" xfId="1024"/>
    <cellStyle name="표준 33 20" xfId="1025"/>
    <cellStyle name="표준 33 21" xfId="1026"/>
    <cellStyle name="표준 33 22" xfId="1027"/>
    <cellStyle name="표준 33 23" xfId="1028"/>
    <cellStyle name="표준 33 24" xfId="1029"/>
    <cellStyle name="표준 33 25" xfId="1030"/>
    <cellStyle name="표준 33 26" xfId="1031"/>
    <cellStyle name="표준 33 27" xfId="1032"/>
    <cellStyle name="표준 33 28" xfId="1033"/>
    <cellStyle name="표준 33 29" xfId="1034"/>
    <cellStyle name="표준 33 3" xfId="1035"/>
    <cellStyle name="표준 33 30" xfId="1036"/>
    <cellStyle name="표준 33 31" xfId="1037"/>
    <cellStyle name="표준 33 32" xfId="1038"/>
    <cellStyle name="표준 33 33" xfId="1039"/>
    <cellStyle name="표준 33 34" xfId="1040"/>
    <cellStyle name="표준 33 35" xfId="1041"/>
    <cellStyle name="표준 33 36" xfId="1042"/>
    <cellStyle name="표준 33 37" xfId="1043"/>
    <cellStyle name="표준 33 38" xfId="1044"/>
    <cellStyle name="표준 33 39" xfId="1045"/>
    <cellStyle name="표준 33 4" xfId="1046"/>
    <cellStyle name="표준 33 40" xfId="1047"/>
    <cellStyle name="표준 33 41" xfId="1048"/>
    <cellStyle name="표준 33 42" xfId="1049"/>
    <cellStyle name="표준 33 43" xfId="1050"/>
    <cellStyle name="표준 33 44" xfId="1051"/>
    <cellStyle name="표준 33 45" xfId="1052"/>
    <cellStyle name="표준 33 46" xfId="1053"/>
    <cellStyle name="표준 33 47" xfId="1054"/>
    <cellStyle name="표준 33 48" xfId="1055"/>
    <cellStyle name="표준 33 5" xfId="1056"/>
    <cellStyle name="표준 33 6" xfId="1057"/>
    <cellStyle name="표준 33 7" xfId="1058"/>
    <cellStyle name="표준 33 8" xfId="1059"/>
    <cellStyle name="표준 33 9" xfId="1060"/>
    <cellStyle name="표준 330" xfId="1061"/>
    <cellStyle name="표준 331" xfId="1062"/>
    <cellStyle name="표준 332" xfId="1063"/>
    <cellStyle name="표준 333" xfId="1064"/>
    <cellStyle name="표준 334" xfId="1065"/>
    <cellStyle name="표준 335" xfId="1066"/>
    <cellStyle name="표준 336" xfId="1067"/>
    <cellStyle name="표준 337" xfId="1068"/>
    <cellStyle name="표준 338" xfId="1069"/>
    <cellStyle name="표준 339" xfId="1070"/>
    <cellStyle name="표준 34" xfId="1071"/>
    <cellStyle name="표준 34 10" xfId="1072"/>
    <cellStyle name="표준 34 11" xfId="1073"/>
    <cellStyle name="표준 34 12" xfId="1074"/>
    <cellStyle name="표준 34 13" xfId="1075"/>
    <cellStyle name="표준 34 14" xfId="1076"/>
    <cellStyle name="표준 34 15" xfId="1077"/>
    <cellStyle name="표준 34 16" xfId="1078"/>
    <cellStyle name="표준 34 17" xfId="1079"/>
    <cellStyle name="표준 34 18" xfId="1080"/>
    <cellStyle name="표준 34 19" xfId="1081"/>
    <cellStyle name="표준 34 2" xfId="1082"/>
    <cellStyle name="표준 34 20" xfId="1083"/>
    <cellStyle name="표준 34 21" xfId="1084"/>
    <cellStyle name="표준 34 22" xfId="1085"/>
    <cellStyle name="표준 34 23" xfId="1086"/>
    <cellStyle name="표준 34 24" xfId="1087"/>
    <cellStyle name="표준 34 25" xfId="1088"/>
    <cellStyle name="표준 34 26" xfId="1089"/>
    <cellStyle name="표준 34 27" xfId="1090"/>
    <cellStyle name="표준 34 28" xfId="1091"/>
    <cellStyle name="표준 34 29" xfId="1092"/>
    <cellStyle name="표준 34 3" xfId="1093"/>
    <cellStyle name="표준 34 30" xfId="1094"/>
    <cellStyle name="표준 34 31" xfId="1095"/>
    <cellStyle name="표준 34 32" xfId="1096"/>
    <cellStyle name="표준 34 33" xfId="1097"/>
    <cellStyle name="표준 34 34" xfId="1098"/>
    <cellStyle name="표준 34 35" xfId="1099"/>
    <cellStyle name="표준 34 36" xfId="1100"/>
    <cellStyle name="표준 34 37" xfId="1101"/>
    <cellStyle name="표준 34 38" xfId="1102"/>
    <cellStyle name="표준 34 39" xfId="1103"/>
    <cellStyle name="표준 34 4" xfId="1104"/>
    <cellStyle name="표준 34 40" xfId="1105"/>
    <cellStyle name="표준 34 41" xfId="1106"/>
    <cellStyle name="표준 34 42" xfId="1107"/>
    <cellStyle name="표준 34 43" xfId="1108"/>
    <cellStyle name="표준 34 44" xfId="1109"/>
    <cellStyle name="표준 34 45" xfId="1110"/>
    <cellStyle name="표준 34 46" xfId="1111"/>
    <cellStyle name="표준 34 47" xfId="1112"/>
    <cellStyle name="표준 34 48" xfId="1113"/>
    <cellStyle name="표준 34 5" xfId="1114"/>
    <cellStyle name="표준 34 6" xfId="1115"/>
    <cellStyle name="표준 34 7" xfId="1116"/>
    <cellStyle name="표준 34 8" xfId="1117"/>
    <cellStyle name="표준 34 9" xfId="1118"/>
    <cellStyle name="표준 340" xfId="1119"/>
    <cellStyle name="표준 341" xfId="1120"/>
    <cellStyle name="표준 342" xfId="1121"/>
    <cellStyle name="표준 343" xfId="1122"/>
    <cellStyle name="표준 344" xfId="1123"/>
    <cellStyle name="표준 345" xfId="1124"/>
    <cellStyle name="표준 346" xfId="1125"/>
    <cellStyle name="표준 347" xfId="1126"/>
    <cellStyle name="표준 348" xfId="1127"/>
    <cellStyle name="표준 349" xfId="1128"/>
    <cellStyle name="표준 35" xfId="1129"/>
    <cellStyle name="표준 35 10" xfId="1130"/>
    <cellStyle name="표준 35 11" xfId="1131"/>
    <cellStyle name="표준 35 12" xfId="1132"/>
    <cellStyle name="표준 35 13" xfId="1133"/>
    <cellStyle name="표준 35 14" xfId="1134"/>
    <cellStyle name="표준 35 15" xfId="1135"/>
    <cellStyle name="표준 35 16" xfId="1136"/>
    <cellStyle name="표준 35 17" xfId="1137"/>
    <cellStyle name="표준 35 18" xfId="1138"/>
    <cellStyle name="표준 35 19" xfId="1139"/>
    <cellStyle name="표준 35 2" xfId="1140"/>
    <cellStyle name="표준 35 20" xfId="1141"/>
    <cellStyle name="표준 35 21" xfId="1142"/>
    <cellStyle name="표준 35 22" xfId="1143"/>
    <cellStyle name="표준 35 23" xfId="1144"/>
    <cellStyle name="표준 35 24" xfId="1145"/>
    <cellStyle name="표준 35 25" xfId="1146"/>
    <cellStyle name="표준 35 26" xfId="1147"/>
    <cellStyle name="표준 35 27" xfId="1148"/>
    <cellStyle name="표준 35 28" xfId="1149"/>
    <cellStyle name="표준 35 29" xfId="1150"/>
    <cellStyle name="표준 35 3" xfId="1151"/>
    <cellStyle name="표준 35 30" xfId="1152"/>
    <cellStyle name="표준 35 31" xfId="1153"/>
    <cellStyle name="표준 35 32" xfId="1154"/>
    <cellStyle name="표준 35 33" xfId="1155"/>
    <cellStyle name="표준 35 34" xfId="1156"/>
    <cellStyle name="표준 35 35" xfId="1157"/>
    <cellStyle name="표준 35 36" xfId="1158"/>
    <cellStyle name="표준 35 37" xfId="1159"/>
    <cellStyle name="표준 35 38" xfId="1160"/>
    <cellStyle name="표준 35 39" xfId="1161"/>
    <cellStyle name="표준 35 4" xfId="1162"/>
    <cellStyle name="표준 35 40" xfId="1163"/>
    <cellStyle name="표준 35 41" xfId="1164"/>
    <cellStyle name="표준 35 42" xfId="1165"/>
    <cellStyle name="표준 35 43" xfId="1166"/>
    <cellStyle name="표준 35 44" xfId="1167"/>
    <cellStyle name="표준 35 45" xfId="1168"/>
    <cellStyle name="표준 35 46" xfId="1169"/>
    <cellStyle name="표준 35 47" xfId="1170"/>
    <cellStyle name="표준 35 48" xfId="1171"/>
    <cellStyle name="표준 35 5" xfId="1172"/>
    <cellStyle name="표준 35 6" xfId="1173"/>
    <cellStyle name="표준 35 7" xfId="1174"/>
    <cellStyle name="표준 35 8" xfId="1175"/>
    <cellStyle name="표준 35 9" xfId="1176"/>
    <cellStyle name="표준 350" xfId="1177"/>
    <cellStyle name="표준 351" xfId="1178"/>
    <cellStyle name="표준 352" xfId="1179"/>
    <cellStyle name="표준 353" xfId="1180"/>
    <cellStyle name="표준 354" xfId="1181"/>
    <cellStyle name="표준 355" xfId="3226"/>
    <cellStyle name="표준 356" xfId="3227"/>
    <cellStyle name="표준 357" xfId="3228"/>
    <cellStyle name="표준 358" xfId="3229"/>
    <cellStyle name="표준 359" xfId="3230"/>
    <cellStyle name="표준 36" xfId="1182"/>
    <cellStyle name="표준 36 10" xfId="1183"/>
    <cellStyle name="표준 36 11" xfId="1184"/>
    <cellStyle name="표준 36 12" xfId="1185"/>
    <cellStyle name="표준 36 13" xfId="1186"/>
    <cellStyle name="표준 36 14" xfId="1187"/>
    <cellStyle name="표준 36 15" xfId="1188"/>
    <cellStyle name="표준 36 16" xfId="1189"/>
    <cellStyle name="표준 36 17" xfId="1190"/>
    <cellStyle name="표준 36 18" xfId="1191"/>
    <cellStyle name="표준 36 19" xfId="1192"/>
    <cellStyle name="표준 36 2" xfId="1193"/>
    <cellStyle name="표준 36 20" xfId="1194"/>
    <cellStyle name="표준 36 21" xfId="1195"/>
    <cellStyle name="표준 36 22" xfId="1196"/>
    <cellStyle name="표준 36 23" xfId="1197"/>
    <cellStyle name="표준 36 24" xfId="1198"/>
    <cellStyle name="표준 36 25" xfId="1199"/>
    <cellStyle name="표준 36 26" xfId="1200"/>
    <cellStyle name="표준 36 27" xfId="1201"/>
    <cellStyle name="표준 36 28" xfId="1202"/>
    <cellStyle name="표준 36 29" xfId="1203"/>
    <cellStyle name="표준 36 3" xfId="1204"/>
    <cellStyle name="표준 36 30" xfId="1205"/>
    <cellStyle name="표준 36 31" xfId="1206"/>
    <cellStyle name="표준 36 32" xfId="1207"/>
    <cellStyle name="표준 36 33" xfId="1208"/>
    <cellStyle name="표준 36 34" xfId="1209"/>
    <cellStyle name="표준 36 35" xfId="1210"/>
    <cellStyle name="표준 36 36" xfId="1211"/>
    <cellStyle name="표준 36 37" xfId="1212"/>
    <cellStyle name="표준 36 38" xfId="1213"/>
    <cellStyle name="표준 36 39" xfId="1214"/>
    <cellStyle name="표준 36 4" xfId="1215"/>
    <cellStyle name="표준 36 40" xfId="1216"/>
    <cellStyle name="표준 36 41" xfId="1217"/>
    <cellStyle name="표준 36 42" xfId="1218"/>
    <cellStyle name="표준 36 43" xfId="1219"/>
    <cellStyle name="표준 36 44" xfId="1220"/>
    <cellStyle name="표준 36 45" xfId="1221"/>
    <cellStyle name="표준 36 46" xfId="1222"/>
    <cellStyle name="표준 36 47" xfId="1223"/>
    <cellStyle name="표준 36 48" xfId="1224"/>
    <cellStyle name="표준 36 5" xfId="1225"/>
    <cellStyle name="표준 36 6" xfId="1226"/>
    <cellStyle name="표준 36 7" xfId="1227"/>
    <cellStyle name="표준 36 8" xfId="1228"/>
    <cellStyle name="표준 36 9" xfId="1229"/>
    <cellStyle name="표준 360" xfId="3231"/>
    <cellStyle name="표준 361" xfId="3232"/>
    <cellStyle name="표준 37" xfId="1230"/>
    <cellStyle name="표준 37 10" xfId="1231"/>
    <cellStyle name="표준 37 11" xfId="1232"/>
    <cellStyle name="표준 37 12" xfId="1233"/>
    <cellStyle name="표준 37 13" xfId="1234"/>
    <cellStyle name="표준 37 14" xfId="1235"/>
    <cellStyle name="표준 37 15" xfId="1236"/>
    <cellStyle name="표준 37 16" xfId="1237"/>
    <cellStyle name="표준 37 17" xfId="1238"/>
    <cellStyle name="표준 37 18" xfId="1239"/>
    <cellStyle name="표준 37 19" xfId="1240"/>
    <cellStyle name="표준 37 2" xfId="1241"/>
    <cellStyle name="표준 37 20" xfId="1242"/>
    <cellStyle name="표준 37 21" xfId="1243"/>
    <cellStyle name="표준 37 22" xfId="1244"/>
    <cellStyle name="표준 37 23" xfId="1245"/>
    <cellStyle name="표준 37 24" xfId="1246"/>
    <cellStyle name="표준 37 25" xfId="1247"/>
    <cellStyle name="표준 37 26" xfId="1248"/>
    <cellStyle name="표준 37 27" xfId="1249"/>
    <cellStyle name="표준 37 28" xfId="1250"/>
    <cellStyle name="표준 37 29" xfId="1251"/>
    <cellStyle name="표준 37 3" xfId="1252"/>
    <cellStyle name="표준 37 30" xfId="1253"/>
    <cellStyle name="표준 37 31" xfId="1254"/>
    <cellStyle name="표준 37 32" xfId="1255"/>
    <cellStyle name="표준 37 33" xfId="1256"/>
    <cellStyle name="표준 37 34" xfId="1257"/>
    <cellStyle name="표준 37 35" xfId="1258"/>
    <cellStyle name="표준 37 36" xfId="1259"/>
    <cellStyle name="표준 37 37" xfId="1260"/>
    <cellStyle name="표준 37 38" xfId="1261"/>
    <cellStyle name="표준 37 39" xfId="1262"/>
    <cellStyle name="표준 37 4" xfId="1263"/>
    <cellStyle name="표준 37 40" xfId="1264"/>
    <cellStyle name="표준 37 41" xfId="1265"/>
    <cellStyle name="표준 37 42" xfId="1266"/>
    <cellStyle name="표준 37 43" xfId="1267"/>
    <cellStyle name="표준 37 44" xfId="1268"/>
    <cellStyle name="표준 37 45" xfId="1269"/>
    <cellStyle name="표준 37 46" xfId="1270"/>
    <cellStyle name="표준 37 47" xfId="1271"/>
    <cellStyle name="표준 37 48" xfId="1272"/>
    <cellStyle name="표준 37 5" xfId="1273"/>
    <cellStyle name="표준 37 6" xfId="1274"/>
    <cellStyle name="표준 37 7" xfId="1275"/>
    <cellStyle name="표준 37 8" xfId="1276"/>
    <cellStyle name="표준 37 9" xfId="1277"/>
    <cellStyle name="표준 38" xfId="1278"/>
    <cellStyle name="표준 38 10" xfId="1279"/>
    <cellStyle name="표준 38 11" xfId="1280"/>
    <cellStyle name="표준 38 12" xfId="1281"/>
    <cellStyle name="표준 38 13" xfId="1282"/>
    <cellStyle name="표준 38 14" xfId="1283"/>
    <cellStyle name="표준 38 15" xfId="1284"/>
    <cellStyle name="표준 38 16" xfId="1285"/>
    <cellStyle name="표준 38 17" xfId="1286"/>
    <cellStyle name="표준 38 18" xfId="1287"/>
    <cellStyle name="표준 38 19" xfId="1288"/>
    <cellStyle name="표준 38 2" xfId="1289"/>
    <cellStyle name="표준 38 2 2" xfId="1290"/>
    <cellStyle name="표준 38 20" xfId="1291"/>
    <cellStyle name="표준 38 21" xfId="1292"/>
    <cellStyle name="표준 38 22" xfId="1293"/>
    <cellStyle name="표준 38 23" xfId="1294"/>
    <cellStyle name="표준 38 24" xfId="1295"/>
    <cellStyle name="표준 38 25" xfId="1296"/>
    <cellStyle name="표준 38 26" xfId="1297"/>
    <cellStyle name="표준 38 27" xfId="1298"/>
    <cellStyle name="표준 38 28" xfId="1299"/>
    <cellStyle name="표준 38 29" xfId="1300"/>
    <cellStyle name="표준 38 3" xfId="1301"/>
    <cellStyle name="표준 38 3 2" xfId="1302"/>
    <cellStyle name="표준 38 30" xfId="1303"/>
    <cellStyle name="표준 38 31" xfId="1304"/>
    <cellStyle name="표준 38 32" xfId="1305"/>
    <cellStyle name="표준 38 33" xfId="1306"/>
    <cellStyle name="표준 38 34" xfId="1307"/>
    <cellStyle name="표준 38 35" xfId="1308"/>
    <cellStyle name="표준 38 36" xfId="1309"/>
    <cellStyle name="표준 38 37" xfId="1310"/>
    <cellStyle name="표준 38 38" xfId="1311"/>
    <cellStyle name="표준 38 39" xfId="1312"/>
    <cellStyle name="표준 38 4" xfId="1313"/>
    <cellStyle name="표준 38 4 2" xfId="1314"/>
    <cellStyle name="표준 38 40" xfId="1315"/>
    <cellStyle name="표준 38 41" xfId="1316"/>
    <cellStyle name="표준 38 42" xfId="1317"/>
    <cellStyle name="표준 38 43" xfId="1318"/>
    <cellStyle name="표준 38 44" xfId="1319"/>
    <cellStyle name="표준 38 45" xfId="1320"/>
    <cellStyle name="표준 38 46" xfId="1321"/>
    <cellStyle name="표준 38 47" xfId="1322"/>
    <cellStyle name="표준 38 48" xfId="1323"/>
    <cellStyle name="표준 38 5" xfId="1324"/>
    <cellStyle name="표준 38 6" xfId="1325"/>
    <cellStyle name="표준 38 7" xfId="1326"/>
    <cellStyle name="표준 38 8" xfId="1327"/>
    <cellStyle name="표준 38 9" xfId="1328"/>
    <cellStyle name="표준 39" xfId="1329"/>
    <cellStyle name="표준 39 10" xfId="1330"/>
    <cellStyle name="표준 39 11" xfId="1331"/>
    <cellStyle name="표준 39 12" xfId="1332"/>
    <cellStyle name="표준 39 13" xfId="1333"/>
    <cellStyle name="표준 39 14" xfId="1334"/>
    <cellStyle name="표준 39 15" xfId="1335"/>
    <cellStyle name="표준 39 16" xfId="1336"/>
    <cellStyle name="표준 39 17" xfId="1337"/>
    <cellStyle name="표준 39 18" xfId="1338"/>
    <cellStyle name="표준 39 19" xfId="1339"/>
    <cellStyle name="표준 39 2" xfId="1340"/>
    <cellStyle name="표준 39 2 2" xfId="1341"/>
    <cellStyle name="표준 39 20" xfId="1342"/>
    <cellStyle name="표준 39 21" xfId="1343"/>
    <cellStyle name="표준 39 22" xfId="1344"/>
    <cellStyle name="표준 39 23" xfId="1345"/>
    <cellStyle name="표준 39 24" xfId="1346"/>
    <cellStyle name="표준 39 25" xfId="1347"/>
    <cellStyle name="표준 39 26" xfId="1348"/>
    <cellStyle name="표준 39 27" xfId="1349"/>
    <cellStyle name="표준 39 28" xfId="1350"/>
    <cellStyle name="표준 39 29" xfId="1351"/>
    <cellStyle name="표준 39 3" xfId="1352"/>
    <cellStyle name="표준 39 3 2" xfId="1353"/>
    <cellStyle name="표준 39 30" xfId="1354"/>
    <cellStyle name="표준 39 31" xfId="1355"/>
    <cellStyle name="표준 39 32" xfId="1356"/>
    <cellStyle name="표준 39 33" xfId="1357"/>
    <cellStyle name="표준 39 34" xfId="1358"/>
    <cellStyle name="표준 39 35" xfId="1359"/>
    <cellStyle name="표준 39 36" xfId="1360"/>
    <cellStyle name="표준 39 37" xfId="1361"/>
    <cellStyle name="표준 39 38" xfId="1362"/>
    <cellStyle name="표준 39 39" xfId="1363"/>
    <cellStyle name="표준 39 4" xfId="1364"/>
    <cellStyle name="표준 39 4 2" xfId="1365"/>
    <cellStyle name="표준 39 40" xfId="1366"/>
    <cellStyle name="표준 39 41" xfId="1367"/>
    <cellStyle name="표준 39 42" xfId="1368"/>
    <cellStyle name="표준 39 43" xfId="1369"/>
    <cellStyle name="표준 39 44" xfId="1370"/>
    <cellStyle name="표준 39 45" xfId="1371"/>
    <cellStyle name="표준 39 46" xfId="1372"/>
    <cellStyle name="표준 39 47" xfId="1373"/>
    <cellStyle name="표준 39 48" xfId="1374"/>
    <cellStyle name="표준 39 5" xfId="1375"/>
    <cellStyle name="표준 39 6" xfId="1376"/>
    <cellStyle name="표준 39 7" xfId="1377"/>
    <cellStyle name="표준 39 8" xfId="1378"/>
    <cellStyle name="표준 39 9" xfId="1379"/>
    <cellStyle name="표준 4" xfId="1380"/>
    <cellStyle name="표준 4 2" xfId="1381"/>
    <cellStyle name="표준 4 3" xfId="1382"/>
    <cellStyle name="표준 4 4" xfId="1383"/>
    <cellStyle name="표준 40" xfId="1384"/>
    <cellStyle name="표준 40 10" xfId="1385"/>
    <cellStyle name="표준 40 11" xfId="1386"/>
    <cellStyle name="표준 40 12" xfId="1387"/>
    <cellStyle name="표준 40 13" xfId="1388"/>
    <cellStyle name="표준 40 14" xfId="1389"/>
    <cellStyle name="표준 40 15" xfId="1390"/>
    <cellStyle name="표준 40 16" xfId="1391"/>
    <cellStyle name="표준 40 17" xfId="1392"/>
    <cellStyle name="표준 40 18" xfId="1393"/>
    <cellStyle name="표준 40 19" xfId="1394"/>
    <cellStyle name="표준 40 2" xfId="1395"/>
    <cellStyle name="표준 40 2 2" xfId="1396"/>
    <cellStyle name="표준 40 20" xfId="1397"/>
    <cellStyle name="표준 40 21" xfId="1398"/>
    <cellStyle name="표준 40 22" xfId="1399"/>
    <cellStyle name="표준 40 23" xfId="1400"/>
    <cellStyle name="표준 40 24" xfId="1401"/>
    <cellStyle name="표준 40 25" xfId="1402"/>
    <cellStyle name="표준 40 26" xfId="1403"/>
    <cellStyle name="표준 40 27" xfId="1404"/>
    <cellStyle name="표준 40 28" xfId="1405"/>
    <cellStyle name="표준 40 29" xfId="1406"/>
    <cellStyle name="표준 40 3" xfId="1407"/>
    <cellStyle name="표준 40 3 2" xfId="1408"/>
    <cellStyle name="표준 40 30" xfId="1409"/>
    <cellStyle name="표준 40 31" xfId="1410"/>
    <cellStyle name="표준 40 32" xfId="1411"/>
    <cellStyle name="표준 40 33" xfId="1412"/>
    <cellStyle name="표준 40 34" xfId="1413"/>
    <cellStyle name="표준 40 35" xfId="1414"/>
    <cellStyle name="표준 40 36" xfId="1415"/>
    <cellStyle name="표준 40 37" xfId="1416"/>
    <cellStyle name="표준 40 38" xfId="1417"/>
    <cellStyle name="표준 40 39" xfId="1418"/>
    <cellStyle name="표준 40 4" xfId="1419"/>
    <cellStyle name="표준 40 4 2" xfId="1420"/>
    <cellStyle name="표준 40 40" xfId="1421"/>
    <cellStyle name="표준 40 41" xfId="1422"/>
    <cellStyle name="표준 40 42" xfId="1423"/>
    <cellStyle name="표준 40 43" xfId="1424"/>
    <cellStyle name="표준 40 44" xfId="1425"/>
    <cellStyle name="표준 40 45" xfId="1426"/>
    <cellStyle name="표준 40 46" xfId="1427"/>
    <cellStyle name="표준 40 47" xfId="1428"/>
    <cellStyle name="표준 40 48" xfId="1429"/>
    <cellStyle name="표준 40 5" xfId="1430"/>
    <cellStyle name="표준 40 6" xfId="1431"/>
    <cellStyle name="표준 40 7" xfId="1432"/>
    <cellStyle name="표준 40 8" xfId="1433"/>
    <cellStyle name="표준 40 9" xfId="1434"/>
    <cellStyle name="표준 41" xfId="1435"/>
    <cellStyle name="표준 41 10" xfId="1436"/>
    <cellStyle name="표준 41 11" xfId="1437"/>
    <cellStyle name="표준 41 12" xfId="1438"/>
    <cellStyle name="표준 41 13" xfId="1439"/>
    <cellStyle name="표준 41 14" xfId="1440"/>
    <cellStyle name="표준 41 15" xfId="1441"/>
    <cellStyle name="표준 41 16" xfId="1442"/>
    <cellStyle name="표준 41 17" xfId="1443"/>
    <cellStyle name="표준 41 18" xfId="1444"/>
    <cellStyle name="표준 41 19" xfId="1445"/>
    <cellStyle name="표준 41 2" xfId="1446"/>
    <cellStyle name="표준 41 2 2" xfId="1447"/>
    <cellStyle name="표준 41 20" xfId="1448"/>
    <cellStyle name="표준 41 21" xfId="1449"/>
    <cellStyle name="표준 41 22" xfId="1450"/>
    <cellStyle name="표준 41 23" xfId="1451"/>
    <cellStyle name="표준 41 24" xfId="1452"/>
    <cellStyle name="표준 41 25" xfId="1453"/>
    <cellStyle name="표준 41 26" xfId="1454"/>
    <cellStyle name="표준 41 27" xfId="1455"/>
    <cellStyle name="표준 41 28" xfId="1456"/>
    <cellStyle name="표준 41 29" xfId="1457"/>
    <cellStyle name="표준 41 3" xfId="1458"/>
    <cellStyle name="표준 41 3 2" xfId="1459"/>
    <cellStyle name="표준 41 30" xfId="1460"/>
    <cellStyle name="표준 41 31" xfId="1461"/>
    <cellStyle name="표준 41 32" xfId="1462"/>
    <cellStyle name="표준 41 33" xfId="1463"/>
    <cellStyle name="표준 41 34" xfId="1464"/>
    <cellStyle name="표준 41 35" xfId="1465"/>
    <cellStyle name="표준 41 36" xfId="1466"/>
    <cellStyle name="표준 41 37" xfId="1467"/>
    <cellStyle name="표준 41 38" xfId="1468"/>
    <cellStyle name="표준 41 39" xfId="1469"/>
    <cellStyle name="표준 41 4" xfId="1470"/>
    <cellStyle name="표준 41 4 2" xfId="1471"/>
    <cellStyle name="표준 41 40" xfId="1472"/>
    <cellStyle name="표준 41 41" xfId="1473"/>
    <cellStyle name="표준 41 42" xfId="1474"/>
    <cellStyle name="표준 41 43" xfId="1475"/>
    <cellStyle name="표준 41 44" xfId="1476"/>
    <cellStyle name="표준 41 45" xfId="1477"/>
    <cellStyle name="표준 41 46" xfId="1478"/>
    <cellStyle name="표준 41 47" xfId="1479"/>
    <cellStyle name="표준 41 48" xfId="1480"/>
    <cellStyle name="표준 41 5" xfId="1481"/>
    <cellStyle name="표준 41 6" xfId="1482"/>
    <cellStyle name="표준 41 7" xfId="1483"/>
    <cellStyle name="표준 41 8" xfId="1484"/>
    <cellStyle name="표준 41 9" xfId="1485"/>
    <cellStyle name="표준 42" xfId="1486"/>
    <cellStyle name="표준 42 10" xfId="1487"/>
    <cellStyle name="표준 42 11" xfId="1488"/>
    <cellStyle name="표준 42 12" xfId="1489"/>
    <cellStyle name="표준 42 13" xfId="1490"/>
    <cellStyle name="표준 42 14" xfId="1491"/>
    <cellStyle name="표준 42 15" xfId="1492"/>
    <cellStyle name="표준 42 16" xfId="1493"/>
    <cellStyle name="표준 42 17" xfId="1494"/>
    <cellStyle name="표준 42 18" xfId="1495"/>
    <cellStyle name="표준 42 19" xfId="1496"/>
    <cellStyle name="표준 42 2" xfId="1497"/>
    <cellStyle name="표준 42 2 2" xfId="1498"/>
    <cellStyle name="표준 42 20" xfId="1499"/>
    <cellStyle name="표준 42 21" xfId="1500"/>
    <cellStyle name="표준 42 22" xfId="1501"/>
    <cellStyle name="표준 42 23" xfId="1502"/>
    <cellStyle name="표준 42 24" xfId="1503"/>
    <cellStyle name="표준 42 25" xfId="1504"/>
    <cellStyle name="표준 42 26" xfId="1505"/>
    <cellStyle name="표준 42 27" xfId="1506"/>
    <cellStyle name="표준 42 28" xfId="1507"/>
    <cellStyle name="표준 42 29" xfId="1508"/>
    <cellStyle name="표준 42 3" xfId="1509"/>
    <cellStyle name="표준 42 3 2" xfId="1510"/>
    <cellStyle name="표준 42 30" xfId="1511"/>
    <cellStyle name="표준 42 31" xfId="1512"/>
    <cellStyle name="표준 42 32" xfId="1513"/>
    <cellStyle name="표준 42 33" xfId="1514"/>
    <cellStyle name="표준 42 34" xfId="1515"/>
    <cellStyle name="표준 42 35" xfId="1516"/>
    <cellStyle name="표준 42 36" xfId="1517"/>
    <cellStyle name="표준 42 37" xfId="1518"/>
    <cellStyle name="표준 42 38" xfId="1519"/>
    <cellStyle name="표준 42 39" xfId="1520"/>
    <cellStyle name="표준 42 4" xfId="1521"/>
    <cellStyle name="표준 42 4 2" xfId="1522"/>
    <cellStyle name="표준 42 40" xfId="1523"/>
    <cellStyle name="표준 42 41" xfId="1524"/>
    <cellStyle name="표준 42 42" xfId="1525"/>
    <cellStyle name="표준 42 43" xfId="1526"/>
    <cellStyle name="표준 42 44" xfId="1527"/>
    <cellStyle name="표준 42 45" xfId="1528"/>
    <cellStyle name="표준 42 46" xfId="1529"/>
    <cellStyle name="표준 42 47" xfId="1530"/>
    <cellStyle name="표준 42 48" xfId="1531"/>
    <cellStyle name="표준 42 5" xfId="1532"/>
    <cellStyle name="표준 42 6" xfId="1533"/>
    <cellStyle name="표준 42 7" xfId="1534"/>
    <cellStyle name="표준 42 8" xfId="1535"/>
    <cellStyle name="표준 42 9" xfId="1536"/>
    <cellStyle name="표준 43" xfId="1537"/>
    <cellStyle name="표준 43 10" xfId="1538"/>
    <cellStyle name="표준 43 11" xfId="1539"/>
    <cellStyle name="표준 43 12" xfId="1540"/>
    <cellStyle name="표준 43 13" xfId="1541"/>
    <cellStyle name="표준 43 14" xfId="1542"/>
    <cellStyle name="표준 43 15" xfId="1543"/>
    <cellStyle name="표준 43 16" xfId="1544"/>
    <cellStyle name="표준 43 17" xfId="1545"/>
    <cellStyle name="표준 43 18" xfId="1546"/>
    <cellStyle name="표준 43 19" xfId="1547"/>
    <cellStyle name="표준 43 2" xfId="1548"/>
    <cellStyle name="표준 43 20" xfId="1549"/>
    <cellStyle name="표준 43 21" xfId="1550"/>
    <cellStyle name="표준 43 22" xfId="1551"/>
    <cellStyle name="표준 43 23" xfId="1552"/>
    <cellStyle name="표준 43 24" xfId="1553"/>
    <cellStyle name="표준 43 25" xfId="1554"/>
    <cellStyle name="표준 43 26" xfId="1555"/>
    <cellStyle name="표준 43 27" xfId="1556"/>
    <cellStyle name="표준 43 28" xfId="1557"/>
    <cellStyle name="표준 43 29" xfId="1558"/>
    <cellStyle name="표준 43 3" xfId="1559"/>
    <cellStyle name="표준 43 30" xfId="1560"/>
    <cellStyle name="표준 43 31" xfId="1561"/>
    <cellStyle name="표준 43 32" xfId="1562"/>
    <cellStyle name="표준 43 33" xfId="1563"/>
    <cellStyle name="표준 43 34" xfId="1564"/>
    <cellStyle name="표준 43 35" xfId="1565"/>
    <cellStyle name="표준 43 36" xfId="1566"/>
    <cellStyle name="표준 43 37" xfId="1567"/>
    <cellStyle name="표준 43 38" xfId="1568"/>
    <cellStyle name="표준 43 39" xfId="1569"/>
    <cellStyle name="표준 43 4" xfId="1570"/>
    <cellStyle name="표준 43 40" xfId="1571"/>
    <cellStyle name="표준 43 41" xfId="1572"/>
    <cellStyle name="표준 43 42" xfId="1573"/>
    <cellStyle name="표준 43 43" xfId="1574"/>
    <cellStyle name="표준 43 44" xfId="1575"/>
    <cellStyle name="표준 43 45" xfId="1576"/>
    <cellStyle name="표준 43 46" xfId="1577"/>
    <cellStyle name="표준 43 47" xfId="1578"/>
    <cellStyle name="표준 43 48" xfId="1579"/>
    <cellStyle name="표준 43 49" xfId="1580"/>
    <cellStyle name="표준 43 5" xfId="1581"/>
    <cellStyle name="표준 43 50" xfId="1582"/>
    <cellStyle name="표준 43 6" xfId="1583"/>
    <cellStyle name="표준 43 7" xfId="1584"/>
    <cellStyle name="표준 43 7 2" xfId="1585"/>
    <cellStyle name="표준 43 7 3" xfId="1586"/>
    <cellStyle name="표준 43 7 4" xfId="1587"/>
    <cellStyle name="표준 43 7 5" xfId="1588"/>
    <cellStyle name="표준 43 7 6" xfId="1589"/>
    <cellStyle name="표준 43 7 7" xfId="1590"/>
    <cellStyle name="표준 43 7 8" xfId="1591"/>
    <cellStyle name="표준 43 8" xfId="1592"/>
    <cellStyle name="표준 43 9" xfId="1593"/>
    <cellStyle name="표준 44" xfId="1594"/>
    <cellStyle name="표준 44 2" xfId="1595"/>
    <cellStyle name="표준 44 3" xfId="1596"/>
    <cellStyle name="표준 44 4" xfId="1597"/>
    <cellStyle name="표준 44 5" xfId="1598"/>
    <cellStyle name="표준 45" xfId="1599"/>
    <cellStyle name="표준 45 2" xfId="1600"/>
    <cellStyle name="표준 45 3" xfId="1601"/>
    <cellStyle name="표준 45 4" xfId="1602"/>
    <cellStyle name="표준 45 5" xfId="1603"/>
    <cellStyle name="표준 46" xfId="1604"/>
    <cellStyle name="표준 46 2" xfId="1605"/>
    <cellStyle name="표준 46 3" xfId="1606"/>
    <cellStyle name="표준 46 4" xfId="1607"/>
    <cellStyle name="표준 46 5" xfId="1608"/>
    <cellStyle name="표준 47" xfId="1609"/>
    <cellStyle name="표준 47 2" xfId="1610"/>
    <cellStyle name="표준 47 3" xfId="1611"/>
    <cellStyle name="표준 47 4" xfId="1612"/>
    <cellStyle name="표준 47 5" xfId="1613"/>
    <cellStyle name="표준 48" xfId="1614"/>
    <cellStyle name="표준 48 2" xfId="1615"/>
    <cellStyle name="표준 48 3" xfId="1616"/>
    <cellStyle name="표준 48 4" xfId="1617"/>
    <cellStyle name="표준 48 5" xfId="1618"/>
    <cellStyle name="표준 49" xfId="1619"/>
    <cellStyle name="표준 49 2" xfId="1620"/>
    <cellStyle name="표준 49 3" xfId="1621"/>
    <cellStyle name="표준 49 4" xfId="1622"/>
    <cellStyle name="표준 49 5" xfId="1623"/>
    <cellStyle name="표준 5" xfId="1624"/>
    <cellStyle name="표준 5 2" xfId="1625"/>
    <cellStyle name="표준 5 2 2" xfId="2065"/>
    <cellStyle name="표준 5 3" xfId="1626"/>
    <cellStyle name="표준 50" xfId="1627"/>
    <cellStyle name="표준 50 2" xfId="1628"/>
    <cellStyle name="표준 50 3" xfId="1629"/>
    <cellStyle name="표준 50 4" xfId="1630"/>
    <cellStyle name="표준 50 5" xfId="1631"/>
    <cellStyle name="표준 51" xfId="1632"/>
    <cellStyle name="표준 51 2" xfId="1633"/>
    <cellStyle name="표준 51 3" xfId="1634"/>
    <cellStyle name="표준 51 4" xfId="1635"/>
    <cellStyle name="표준 51 5" xfId="1636"/>
    <cellStyle name="표준 52" xfId="1637"/>
    <cellStyle name="표준 52 2" xfId="1638"/>
    <cellStyle name="표준 52 3" xfId="1639"/>
    <cellStyle name="표준 52 4" xfId="1640"/>
    <cellStyle name="표준 52 5" xfId="1641"/>
    <cellStyle name="표준 53" xfId="1642"/>
    <cellStyle name="표준 53 2" xfId="1643"/>
    <cellStyle name="표준 53 3" xfId="1644"/>
    <cellStyle name="표준 53 4" xfId="1645"/>
    <cellStyle name="표준 53 5" xfId="1646"/>
    <cellStyle name="표준 54" xfId="1647"/>
    <cellStyle name="표준 54 2" xfId="1648"/>
    <cellStyle name="표준 54 3" xfId="1649"/>
    <cellStyle name="표준 54 4" xfId="1650"/>
    <cellStyle name="표준 54 5" xfId="1651"/>
    <cellStyle name="표준 55" xfId="1652"/>
    <cellStyle name="표준 55 2" xfId="1653"/>
    <cellStyle name="표준 55 3" xfId="1654"/>
    <cellStyle name="표준 55 4" xfId="1655"/>
    <cellStyle name="표준 55 5" xfId="1656"/>
    <cellStyle name="표준 56" xfId="1657"/>
    <cellStyle name="표준 56 2" xfId="1658"/>
    <cellStyle name="표준 56 3" xfId="1659"/>
    <cellStyle name="표준 56 4" xfId="1660"/>
    <cellStyle name="표준 56 5" xfId="1661"/>
    <cellStyle name="표준 57" xfId="1662"/>
    <cellStyle name="표준 57 2" xfId="1663"/>
    <cellStyle name="표준 57 3" xfId="1664"/>
    <cellStyle name="표준 57 4" xfId="1665"/>
    <cellStyle name="표준 58" xfId="1666"/>
    <cellStyle name="표준 58 2" xfId="1667"/>
    <cellStyle name="표준 58 3" xfId="1668"/>
    <cellStyle name="표준 58 4" xfId="1669"/>
    <cellStyle name="표준 58 5" xfId="1670"/>
    <cellStyle name="표준 59" xfId="1671"/>
    <cellStyle name="표준 59 2" xfId="1672"/>
    <cellStyle name="표준 59 3" xfId="1673"/>
    <cellStyle name="표준 59 4" xfId="1674"/>
    <cellStyle name="표준 59 5" xfId="1675"/>
    <cellStyle name="표준 6" xfId="1676"/>
    <cellStyle name="표준 6 2" xfId="1677"/>
    <cellStyle name="표준 6 3" xfId="1678"/>
    <cellStyle name="표준 6 3 2" xfId="2066"/>
    <cellStyle name="표준 6 4" xfId="1679"/>
    <cellStyle name="표준 6 4 2" xfId="2068"/>
    <cellStyle name="표준 6 4 2 2" xfId="2073"/>
    <cellStyle name="표준 6 4 2 2 2" xfId="2074"/>
    <cellStyle name="표준 6 4 2 2 2 2" xfId="2113"/>
    <cellStyle name="표준 6 4 2 2 2 2 2" xfId="2206"/>
    <cellStyle name="표준 6 4 2 2 2 2 2 2" xfId="2348"/>
    <cellStyle name="표준 6 4 2 2 2 2 2 2 2" xfId="2632"/>
    <cellStyle name="표준 6 4 2 2 2 2 2 2 2 2" xfId="3202"/>
    <cellStyle name="표준 6 4 2 2 2 2 2 2 3" xfId="2918"/>
    <cellStyle name="표준 6 4 2 2 2 2 2 3" xfId="2490"/>
    <cellStyle name="표준 6 4 2 2 2 2 2 3 2" xfId="3060"/>
    <cellStyle name="표준 6 4 2 2 2 2 2 4" xfId="2776"/>
    <cellStyle name="표준 6 4 2 2 2 2 3" xfId="2277"/>
    <cellStyle name="표준 6 4 2 2 2 2 3 2" xfId="2561"/>
    <cellStyle name="표준 6 4 2 2 2 2 3 2 2" xfId="3131"/>
    <cellStyle name="표준 6 4 2 2 2 2 3 3" xfId="2847"/>
    <cellStyle name="표준 6 4 2 2 2 2 4" xfId="2419"/>
    <cellStyle name="표준 6 4 2 2 2 2 4 2" xfId="2989"/>
    <cellStyle name="표준 6 4 2 2 2 2 5" xfId="2705"/>
    <cellStyle name="표준 6 4 2 2 2 3" xfId="2171"/>
    <cellStyle name="표준 6 4 2 2 2 3 2" xfId="2313"/>
    <cellStyle name="표준 6 4 2 2 2 3 2 2" xfId="2597"/>
    <cellStyle name="표준 6 4 2 2 2 3 2 2 2" xfId="3167"/>
    <cellStyle name="표준 6 4 2 2 2 3 2 3" xfId="2883"/>
    <cellStyle name="표준 6 4 2 2 2 3 3" xfId="2455"/>
    <cellStyle name="표준 6 4 2 2 2 3 3 2" xfId="3025"/>
    <cellStyle name="표준 6 4 2 2 2 3 4" xfId="2741"/>
    <cellStyle name="표준 6 4 2 2 2 4" xfId="2242"/>
    <cellStyle name="표준 6 4 2 2 2 4 2" xfId="2526"/>
    <cellStyle name="표준 6 4 2 2 2 4 2 2" xfId="3096"/>
    <cellStyle name="표준 6 4 2 2 2 4 3" xfId="2812"/>
    <cellStyle name="표준 6 4 2 2 2 5" xfId="2384"/>
    <cellStyle name="표준 6 4 2 2 2 5 2" xfId="2954"/>
    <cellStyle name="표준 6 4 2 2 2 6" xfId="2670"/>
    <cellStyle name="표준 6 4 2 2 3" xfId="2112"/>
    <cellStyle name="표준 6 4 2 2 3 2" xfId="2205"/>
    <cellStyle name="표준 6 4 2 2 3 2 2" xfId="2347"/>
    <cellStyle name="표준 6 4 2 2 3 2 2 2" xfId="2631"/>
    <cellStyle name="표준 6 4 2 2 3 2 2 2 2" xfId="3201"/>
    <cellStyle name="표준 6 4 2 2 3 2 2 3" xfId="2917"/>
    <cellStyle name="표준 6 4 2 2 3 2 3" xfId="2489"/>
    <cellStyle name="표준 6 4 2 2 3 2 3 2" xfId="3059"/>
    <cellStyle name="표준 6 4 2 2 3 2 4" xfId="2775"/>
    <cellStyle name="표준 6 4 2 2 3 3" xfId="2276"/>
    <cellStyle name="표준 6 4 2 2 3 3 2" xfId="2560"/>
    <cellStyle name="표준 6 4 2 2 3 3 2 2" xfId="3130"/>
    <cellStyle name="표준 6 4 2 2 3 3 3" xfId="2846"/>
    <cellStyle name="표준 6 4 2 2 3 4" xfId="2418"/>
    <cellStyle name="표준 6 4 2 2 3 4 2" xfId="2988"/>
    <cellStyle name="표준 6 4 2 2 3 5" xfId="2704"/>
    <cellStyle name="표준 6 4 2 2 4" xfId="2170"/>
    <cellStyle name="표준 6 4 2 2 4 2" xfId="2312"/>
    <cellStyle name="표준 6 4 2 2 4 2 2" xfId="2596"/>
    <cellStyle name="표준 6 4 2 2 4 2 2 2" xfId="3166"/>
    <cellStyle name="표준 6 4 2 2 4 2 3" xfId="2882"/>
    <cellStyle name="표준 6 4 2 2 4 3" xfId="2454"/>
    <cellStyle name="표준 6 4 2 2 4 3 2" xfId="3024"/>
    <cellStyle name="표준 6 4 2 2 4 4" xfId="2740"/>
    <cellStyle name="표준 6 4 2 2 5" xfId="2241"/>
    <cellStyle name="표준 6 4 2 2 5 2" xfId="2525"/>
    <cellStyle name="표준 6 4 2 2 5 2 2" xfId="3095"/>
    <cellStyle name="표준 6 4 2 2 5 3" xfId="2811"/>
    <cellStyle name="표준 6 4 2 2 6" xfId="2383"/>
    <cellStyle name="표준 6 4 2 2 6 2" xfId="2953"/>
    <cellStyle name="표준 6 4 2 2 7" xfId="2669"/>
    <cellStyle name="표준 6 4 2 3" xfId="2075"/>
    <cellStyle name="표준 6 4 2 4" xfId="2076"/>
    <cellStyle name="표준 6 4 2 4 2" xfId="2114"/>
    <cellStyle name="표준 6 4 2 4 2 2" xfId="2207"/>
    <cellStyle name="표준 6 4 2 4 2 2 2" xfId="2349"/>
    <cellStyle name="표준 6 4 2 4 2 2 2 2" xfId="2633"/>
    <cellStyle name="표준 6 4 2 4 2 2 2 2 2" xfId="3203"/>
    <cellStyle name="표준 6 4 2 4 2 2 2 3" xfId="2919"/>
    <cellStyle name="표준 6 4 2 4 2 2 3" xfId="2491"/>
    <cellStyle name="표준 6 4 2 4 2 2 3 2" xfId="3061"/>
    <cellStyle name="표준 6 4 2 4 2 2 4" xfId="2777"/>
    <cellStyle name="표준 6 4 2 4 2 3" xfId="2278"/>
    <cellStyle name="표준 6 4 2 4 2 3 2" xfId="2562"/>
    <cellStyle name="표준 6 4 2 4 2 3 2 2" xfId="3132"/>
    <cellStyle name="표준 6 4 2 4 2 3 3" xfId="2848"/>
    <cellStyle name="표준 6 4 2 4 2 4" xfId="2420"/>
    <cellStyle name="표준 6 4 2 4 2 4 2" xfId="2990"/>
    <cellStyle name="표준 6 4 2 4 2 5" xfId="2706"/>
    <cellStyle name="표준 6 4 2 4 3" xfId="2172"/>
    <cellStyle name="표준 6 4 2 4 3 2" xfId="2314"/>
    <cellStyle name="표준 6 4 2 4 3 2 2" xfId="2598"/>
    <cellStyle name="표준 6 4 2 4 3 2 2 2" xfId="3168"/>
    <cellStyle name="표준 6 4 2 4 3 2 3" xfId="2884"/>
    <cellStyle name="표준 6 4 2 4 3 3" xfId="2456"/>
    <cellStyle name="표준 6 4 2 4 3 3 2" xfId="3026"/>
    <cellStyle name="표준 6 4 2 4 3 4" xfId="2742"/>
    <cellStyle name="표준 6 4 2 4 4" xfId="2243"/>
    <cellStyle name="표준 6 4 2 4 4 2" xfId="2527"/>
    <cellStyle name="표준 6 4 2 4 4 2 2" xfId="3097"/>
    <cellStyle name="표준 6 4 2 4 4 3" xfId="2813"/>
    <cellStyle name="표준 6 4 2 4 5" xfId="2385"/>
    <cellStyle name="표준 6 4 2 4 5 2" xfId="2955"/>
    <cellStyle name="표준 6 4 2 4 6" xfId="2671"/>
    <cellStyle name="표준 6 4 2 5" xfId="2077"/>
    <cellStyle name="표준 6 4 2 5 2" xfId="2115"/>
    <cellStyle name="표준 6 4 2 5 2 2" xfId="2208"/>
    <cellStyle name="표준 6 4 2 5 2 2 2" xfId="2350"/>
    <cellStyle name="표준 6 4 2 5 2 2 2 2" xfId="2634"/>
    <cellStyle name="표준 6 4 2 5 2 2 2 2 2" xfId="3204"/>
    <cellStyle name="표준 6 4 2 5 2 2 2 3" xfId="2920"/>
    <cellStyle name="표준 6 4 2 5 2 2 3" xfId="2492"/>
    <cellStyle name="표준 6 4 2 5 2 2 3 2" xfId="3062"/>
    <cellStyle name="표준 6 4 2 5 2 2 4" xfId="2778"/>
    <cellStyle name="표준 6 4 2 5 2 3" xfId="2279"/>
    <cellStyle name="표준 6 4 2 5 2 3 2" xfId="2563"/>
    <cellStyle name="표준 6 4 2 5 2 3 2 2" xfId="3133"/>
    <cellStyle name="표준 6 4 2 5 2 3 3" xfId="2849"/>
    <cellStyle name="표준 6 4 2 5 2 4" xfId="2421"/>
    <cellStyle name="표준 6 4 2 5 2 4 2" xfId="2991"/>
    <cellStyle name="표준 6 4 2 5 2 5" xfId="2707"/>
    <cellStyle name="표준 6 4 2 5 3" xfId="2173"/>
    <cellStyle name="표준 6 4 2 5 3 2" xfId="2315"/>
    <cellStyle name="표준 6 4 2 5 3 2 2" xfId="2599"/>
    <cellStyle name="표준 6 4 2 5 3 2 2 2" xfId="3169"/>
    <cellStyle name="표준 6 4 2 5 3 2 3" xfId="2885"/>
    <cellStyle name="표준 6 4 2 5 3 3" xfId="2457"/>
    <cellStyle name="표준 6 4 2 5 3 3 2" xfId="3027"/>
    <cellStyle name="표준 6 4 2 5 3 4" xfId="2743"/>
    <cellStyle name="표준 6 4 2 5 4" xfId="2244"/>
    <cellStyle name="표준 6 4 2 5 4 2" xfId="2528"/>
    <cellStyle name="표준 6 4 2 5 4 2 2" xfId="3098"/>
    <cellStyle name="표준 6 4 2 5 4 3" xfId="2814"/>
    <cellStyle name="표준 6 4 2 5 5" xfId="2386"/>
    <cellStyle name="표준 6 4 2 5 5 2" xfId="2956"/>
    <cellStyle name="표준 6 4 2 5 6" xfId="2672"/>
    <cellStyle name="표준 6 4 3" xfId="2069"/>
    <cellStyle name="표준 6 4 4" xfId="2070"/>
    <cellStyle name="표준 6 4 4 2" xfId="2078"/>
    <cellStyle name="표준 6 4 4 3" xfId="2079"/>
    <cellStyle name="표준 6 4 4 3 2" xfId="2116"/>
    <cellStyle name="표준 6 4 4 3 2 2" xfId="2209"/>
    <cellStyle name="표준 6 4 4 3 2 2 2" xfId="2351"/>
    <cellStyle name="표준 6 4 4 3 2 2 2 2" xfId="2635"/>
    <cellStyle name="표준 6 4 4 3 2 2 2 2 2" xfId="3205"/>
    <cellStyle name="표준 6 4 4 3 2 2 2 3" xfId="2921"/>
    <cellStyle name="표준 6 4 4 3 2 2 3" xfId="2493"/>
    <cellStyle name="표준 6 4 4 3 2 2 3 2" xfId="3063"/>
    <cellStyle name="표준 6 4 4 3 2 2 4" xfId="2779"/>
    <cellStyle name="표준 6 4 4 3 2 3" xfId="2280"/>
    <cellStyle name="표준 6 4 4 3 2 3 2" xfId="2564"/>
    <cellStyle name="표준 6 4 4 3 2 3 2 2" xfId="3134"/>
    <cellStyle name="표준 6 4 4 3 2 3 3" xfId="2850"/>
    <cellStyle name="표준 6 4 4 3 2 4" xfId="2422"/>
    <cellStyle name="표준 6 4 4 3 2 4 2" xfId="2992"/>
    <cellStyle name="표준 6 4 4 3 2 5" xfId="2708"/>
    <cellStyle name="표준 6 4 4 3 3" xfId="2174"/>
    <cellStyle name="표준 6 4 4 3 3 2" xfId="2316"/>
    <cellStyle name="표준 6 4 4 3 3 2 2" xfId="2600"/>
    <cellStyle name="표준 6 4 4 3 3 2 2 2" xfId="3170"/>
    <cellStyle name="표준 6 4 4 3 3 2 3" xfId="2886"/>
    <cellStyle name="표준 6 4 4 3 3 3" xfId="2458"/>
    <cellStyle name="표준 6 4 4 3 3 3 2" xfId="3028"/>
    <cellStyle name="표준 6 4 4 3 3 4" xfId="2744"/>
    <cellStyle name="표준 6 4 4 3 4" xfId="2245"/>
    <cellStyle name="표준 6 4 4 3 4 2" xfId="2529"/>
    <cellStyle name="표준 6 4 4 3 4 2 2" xfId="3099"/>
    <cellStyle name="표준 6 4 4 3 4 3" xfId="2815"/>
    <cellStyle name="표준 6 4 4 3 5" xfId="2387"/>
    <cellStyle name="표준 6 4 4 3 5 2" xfId="2957"/>
    <cellStyle name="표준 6 4 4 3 6" xfId="2673"/>
    <cellStyle name="표준 6 4 4 4" xfId="2080"/>
    <cellStyle name="표준 6 4 4 4 2" xfId="2117"/>
    <cellStyle name="표준 6 4 4 4 2 2" xfId="2210"/>
    <cellStyle name="표준 6 4 4 4 2 2 2" xfId="2352"/>
    <cellStyle name="표준 6 4 4 4 2 2 2 2" xfId="2636"/>
    <cellStyle name="표준 6 4 4 4 2 2 2 2 2" xfId="3206"/>
    <cellStyle name="표준 6 4 4 4 2 2 2 3" xfId="2922"/>
    <cellStyle name="표준 6 4 4 4 2 2 3" xfId="2494"/>
    <cellStyle name="표준 6 4 4 4 2 2 3 2" xfId="3064"/>
    <cellStyle name="표준 6 4 4 4 2 2 4" xfId="2780"/>
    <cellStyle name="표준 6 4 4 4 2 3" xfId="2281"/>
    <cellStyle name="표준 6 4 4 4 2 3 2" xfId="2565"/>
    <cellStyle name="표준 6 4 4 4 2 3 2 2" xfId="3135"/>
    <cellStyle name="표준 6 4 4 4 2 3 3" xfId="2851"/>
    <cellStyle name="표준 6 4 4 4 2 4" xfId="2423"/>
    <cellStyle name="표준 6 4 4 4 2 4 2" xfId="2993"/>
    <cellStyle name="표준 6 4 4 4 2 5" xfId="2709"/>
    <cellStyle name="표준 6 4 4 4 3" xfId="2175"/>
    <cellStyle name="표준 6 4 4 4 3 2" xfId="2317"/>
    <cellStyle name="표준 6 4 4 4 3 2 2" xfId="2601"/>
    <cellStyle name="표준 6 4 4 4 3 2 2 2" xfId="3171"/>
    <cellStyle name="표준 6 4 4 4 3 2 3" xfId="2887"/>
    <cellStyle name="표준 6 4 4 4 3 3" xfId="2459"/>
    <cellStyle name="표준 6 4 4 4 3 3 2" xfId="3029"/>
    <cellStyle name="표준 6 4 4 4 3 4" xfId="2745"/>
    <cellStyle name="표준 6 4 4 4 4" xfId="2246"/>
    <cellStyle name="표준 6 4 4 4 4 2" xfId="2530"/>
    <cellStyle name="표준 6 4 4 4 4 2 2" xfId="3100"/>
    <cellStyle name="표준 6 4 4 4 4 3" xfId="2816"/>
    <cellStyle name="표준 6 4 4 4 5" xfId="2388"/>
    <cellStyle name="표준 6 4 4 4 5 2" xfId="2958"/>
    <cellStyle name="표준 6 4 4 4 6" xfId="2674"/>
    <cellStyle name="표준 6 4 5" xfId="2081"/>
    <cellStyle name="표준 6 4 5 2" xfId="2118"/>
    <cellStyle name="표준 6 4 5 2 2" xfId="2211"/>
    <cellStyle name="표준 6 4 5 2 2 2" xfId="2353"/>
    <cellStyle name="표준 6 4 5 2 2 2 2" xfId="2637"/>
    <cellStyle name="표준 6 4 5 2 2 2 2 2" xfId="3207"/>
    <cellStyle name="표준 6 4 5 2 2 2 3" xfId="2923"/>
    <cellStyle name="표준 6 4 5 2 2 3" xfId="2495"/>
    <cellStyle name="표준 6 4 5 2 2 3 2" xfId="3065"/>
    <cellStyle name="표준 6 4 5 2 2 4" xfId="2781"/>
    <cellStyle name="표준 6 4 5 2 3" xfId="2282"/>
    <cellStyle name="표준 6 4 5 2 3 2" xfId="2566"/>
    <cellStyle name="표준 6 4 5 2 3 2 2" xfId="3136"/>
    <cellStyle name="표준 6 4 5 2 3 3" xfId="2852"/>
    <cellStyle name="표준 6 4 5 2 4" xfId="2424"/>
    <cellStyle name="표준 6 4 5 2 4 2" xfId="2994"/>
    <cellStyle name="표준 6 4 5 2 5" xfId="2710"/>
    <cellStyle name="표준 6 4 5 3" xfId="2176"/>
    <cellStyle name="표준 6 4 5 3 2" xfId="2318"/>
    <cellStyle name="표준 6 4 5 3 2 2" xfId="2602"/>
    <cellStyle name="표준 6 4 5 3 2 2 2" xfId="3172"/>
    <cellStyle name="표준 6 4 5 3 2 3" xfId="2888"/>
    <cellStyle name="표준 6 4 5 3 3" xfId="2460"/>
    <cellStyle name="표준 6 4 5 3 3 2" xfId="3030"/>
    <cellStyle name="표준 6 4 5 3 4" xfId="2746"/>
    <cellStyle name="표준 6 4 5 4" xfId="2247"/>
    <cellStyle name="표준 6 4 5 4 2" xfId="2531"/>
    <cellStyle name="표준 6 4 5 4 2 2" xfId="3101"/>
    <cellStyle name="표준 6 4 5 4 3" xfId="2817"/>
    <cellStyle name="표준 6 4 5 5" xfId="2389"/>
    <cellStyle name="표준 6 4 5 5 2" xfId="2959"/>
    <cellStyle name="표준 6 4 5 6" xfId="2675"/>
    <cellStyle name="표준 6 4 6" xfId="2082"/>
    <cellStyle name="표준 6 4 6 2" xfId="2119"/>
    <cellStyle name="표준 6 4 6 2 2" xfId="2212"/>
    <cellStyle name="표준 6 4 6 2 2 2" xfId="2354"/>
    <cellStyle name="표준 6 4 6 2 2 2 2" xfId="2638"/>
    <cellStyle name="표준 6 4 6 2 2 2 2 2" xfId="3208"/>
    <cellStyle name="표준 6 4 6 2 2 2 3" xfId="2924"/>
    <cellStyle name="표준 6 4 6 2 2 3" xfId="2496"/>
    <cellStyle name="표준 6 4 6 2 2 3 2" xfId="3066"/>
    <cellStyle name="표준 6 4 6 2 2 4" xfId="2782"/>
    <cellStyle name="표준 6 4 6 2 3" xfId="2283"/>
    <cellStyle name="표준 6 4 6 2 3 2" xfId="2567"/>
    <cellStyle name="표준 6 4 6 2 3 2 2" xfId="3137"/>
    <cellStyle name="표준 6 4 6 2 3 3" xfId="2853"/>
    <cellStyle name="표준 6 4 6 2 4" xfId="2425"/>
    <cellStyle name="표준 6 4 6 2 4 2" xfId="2995"/>
    <cellStyle name="표준 6 4 6 2 5" xfId="2711"/>
    <cellStyle name="표준 6 4 6 3" xfId="2177"/>
    <cellStyle name="표준 6 4 6 3 2" xfId="2319"/>
    <cellStyle name="표준 6 4 6 3 2 2" xfId="2603"/>
    <cellStyle name="표준 6 4 6 3 2 2 2" xfId="3173"/>
    <cellStyle name="표준 6 4 6 3 2 3" xfId="2889"/>
    <cellStyle name="표준 6 4 6 3 3" xfId="2461"/>
    <cellStyle name="표준 6 4 6 3 3 2" xfId="3031"/>
    <cellStyle name="표준 6 4 6 3 4" xfId="2747"/>
    <cellStyle name="표준 6 4 6 4" xfId="2248"/>
    <cellStyle name="표준 6 4 6 4 2" xfId="2532"/>
    <cellStyle name="표준 6 4 6 4 2 2" xfId="3102"/>
    <cellStyle name="표준 6 4 6 4 3" xfId="2818"/>
    <cellStyle name="표준 6 4 6 5" xfId="2390"/>
    <cellStyle name="표준 6 4 6 5 2" xfId="2960"/>
    <cellStyle name="표준 6 4 6 6" xfId="2676"/>
    <cellStyle name="표준 6 4 7" xfId="2067"/>
    <cellStyle name="표준 6 5" xfId="2071"/>
    <cellStyle name="표준 6 5 2" xfId="2083"/>
    <cellStyle name="표준 6 5 2 2" xfId="2084"/>
    <cellStyle name="표준 6 5 2 2 2" xfId="2121"/>
    <cellStyle name="표준 6 5 2 2 2 2" xfId="2214"/>
    <cellStyle name="표준 6 5 2 2 2 2 2" xfId="2356"/>
    <cellStyle name="표준 6 5 2 2 2 2 2 2" xfId="2640"/>
    <cellStyle name="표준 6 5 2 2 2 2 2 2 2" xfId="3210"/>
    <cellStyle name="표준 6 5 2 2 2 2 2 3" xfId="2926"/>
    <cellStyle name="표준 6 5 2 2 2 2 3" xfId="2498"/>
    <cellStyle name="표준 6 5 2 2 2 2 3 2" xfId="3068"/>
    <cellStyle name="표준 6 5 2 2 2 2 4" xfId="2784"/>
    <cellStyle name="표준 6 5 2 2 2 3" xfId="2285"/>
    <cellStyle name="표준 6 5 2 2 2 3 2" xfId="2569"/>
    <cellStyle name="표준 6 5 2 2 2 3 2 2" xfId="3139"/>
    <cellStyle name="표준 6 5 2 2 2 3 3" xfId="2855"/>
    <cellStyle name="표준 6 5 2 2 2 4" xfId="2427"/>
    <cellStyle name="표준 6 5 2 2 2 4 2" xfId="2997"/>
    <cellStyle name="표준 6 5 2 2 2 5" xfId="2713"/>
    <cellStyle name="표준 6 5 2 2 3" xfId="2179"/>
    <cellStyle name="표준 6 5 2 2 3 2" xfId="2321"/>
    <cellStyle name="표준 6 5 2 2 3 2 2" xfId="2605"/>
    <cellStyle name="표준 6 5 2 2 3 2 2 2" xfId="3175"/>
    <cellStyle name="표준 6 5 2 2 3 2 3" xfId="2891"/>
    <cellStyle name="표준 6 5 2 2 3 3" xfId="2463"/>
    <cellStyle name="표준 6 5 2 2 3 3 2" xfId="3033"/>
    <cellStyle name="표준 6 5 2 2 3 4" xfId="2749"/>
    <cellStyle name="표준 6 5 2 2 4" xfId="2250"/>
    <cellStyle name="표준 6 5 2 2 4 2" xfId="2534"/>
    <cellStyle name="표준 6 5 2 2 4 2 2" xfId="3104"/>
    <cellStyle name="표준 6 5 2 2 4 3" xfId="2820"/>
    <cellStyle name="표준 6 5 2 2 5" xfId="2392"/>
    <cellStyle name="표준 6 5 2 2 5 2" xfId="2962"/>
    <cellStyle name="표준 6 5 2 2 6" xfId="2678"/>
    <cellStyle name="표준 6 5 2 3" xfId="2120"/>
    <cellStyle name="표준 6 5 2 3 2" xfId="2213"/>
    <cellStyle name="표준 6 5 2 3 2 2" xfId="2355"/>
    <cellStyle name="표준 6 5 2 3 2 2 2" xfId="2639"/>
    <cellStyle name="표준 6 5 2 3 2 2 2 2" xfId="3209"/>
    <cellStyle name="표준 6 5 2 3 2 2 3" xfId="2925"/>
    <cellStyle name="표준 6 5 2 3 2 3" xfId="2497"/>
    <cellStyle name="표준 6 5 2 3 2 3 2" xfId="3067"/>
    <cellStyle name="표준 6 5 2 3 2 4" xfId="2783"/>
    <cellStyle name="표준 6 5 2 3 3" xfId="2284"/>
    <cellStyle name="표준 6 5 2 3 3 2" xfId="2568"/>
    <cellStyle name="표준 6 5 2 3 3 2 2" xfId="3138"/>
    <cellStyle name="표준 6 5 2 3 3 3" xfId="2854"/>
    <cellStyle name="표준 6 5 2 3 4" xfId="2426"/>
    <cellStyle name="표준 6 5 2 3 4 2" xfId="2996"/>
    <cellStyle name="표준 6 5 2 3 5" xfId="2712"/>
    <cellStyle name="표준 6 5 2 4" xfId="2178"/>
    <cellStyle name="표준 6 5 2 4 2" xfId="2320"/>
    <cellStyle name="표준 6 5 2 4 2 2" xfId="2604"/>
    <cellStyle name="표준 6 5 2 4 2 2 2" xfId="3174"/>
    <cellStyle name="표준 6 5 2 4 2 3" xfId="2890"/>
    <cellStyle name="표준 6 5 2 4 3" xfId="2462"/>
    <cellStyle name="표준 6 5 2 4 3 2" xfId="3032"/>
    <cellStyle name="표준 6 5 2 4 4" xfId="2748"/>
    <cellStyle name="표준 6 5 2 5" xfId="2249"/>
    <cellStyle name="표준 6 5 2 5 2" xfId="2533"/>
    <cellStyle name="표준 6 5 2 5 2 2" xfId="3103"/>
    <cellStyle name="표준 6 5 2 5 3" xfId="2819"/>
    <cellStyle name="표준 6 5 2 6" xfId="2391"/>
    <cellStyle name="표준 6 5 2 6 2" xfId="2961"/>
    <cellStyle name="표준 6 5 2 7" xfId="2677"/>
    <cellStyle name="표준 6 5 3" xfId="2085"/>
    <cellStyle name="표준 6 5 4" xfId="2086"/>
    <cellStyle name="표준 6 5 4 2" xfId="2122"/>
    <cellStyle name="표준 6 5 4 2 2" xfId="2215"/>
    <cellStyle name="표준 6 5 4 2 2 2" xfId="2357"/>
    <cellStyle name="표준 6 5 4 2 2 2 2" xfId="2641"/>
    <cellStyle name="표준 6 5 4 2 2 2 2 2" xfId="3211"/>
    <cellStyle name="표준 6 5 4 2 2 2 3" xfId="2927"/>
    <cellStyle name="표준 6 5 4 2 2 3" xfId="2499"/>
    <cellStyle name="표준 6 5 4 2 2 3 2" xfId="3069"/>
    <cellStyle name="표준 6 5 4 2 2 4" xfId="2785"/>
    <cellStyle name="표준 6 5 4 2 3" xfId="2286"/>
    <cellStyle name="표준 6 5 4 2 3 2" xfId="2570"/>
    <cellStyle name="표준 6 5 4 2 3 2 2" xfId="3140"/>
    <cellStyle name="표준 6 5 4 2 3 3" xfId="2856"/>
    <cellStyle name="표준 6 5 4 2 4" xfId="2428"/>
    <cellStyle name="표준 6 5 4 2 4 2" xfId="2998"/>
    <cellStyle name="표준 6 5 4 2 5" xfId="2714"/>
    <cellStyle name="표준 6 5 4 3" xfId="2180"/>
    <cellStyle name="표준 6 5 4 3 2" xfId="2322"/>
    <cellStyle name="표준 6 5 4 3 2 2" xfId="2606"/>
    <cellStyle name="표준 6 5 4 3 2 2 2" xfId="3176"/>
    <cellStyle name="표준 6 5 4 3 2 3" xfId="2892"/>
    <cellStyle name="표준 6 5 4 3 3" xfId="2464"/>
    <cellStyle name="표준 6 5 4 3 3 2" xfId="3034"/>
    <cellStyle name="표준 6 5 4 3 4" xfId="2750"/>
    <cellStyle name="표준 6 5 4 4" xfId="2251"/>
    <cellStyle name="표준 6 5 4 4 2" xfId="2535"/>
    <cellStyle name="표준 6 5 4 4 2 2" xfId="3105"/>
    <cellStyle name="표준 6 5 4 4 3" xfId="2821"/>
    <cellStyle name="표준 6 5 4 5" xfId="2393"/>
    <cellStyle name="표준 6 5 4 5 2" xfId="2963"/>
    <cellStyle name="표준 6 5 4 6" xfId="2679"/>
    <cellStyle name="표준 6 5 5" xfId="2087"/>
    <cellStyle name="표준 6 5 5 2" xfId="2123"/>
    <cellStyle name="표준 6 5 5 2 2" xfId="2216"/>
    <cellStyle name="표준 6 5 5 2 2 2" xfId="2358"/>
    <cellStyle name="표준 6 5 5 2 2 2 2" xfId="2642"/>
    <cellStyle name="표준 6 5 5 2 2 2 2 2" xfId="3212"/>
    <cellStyle name="표준 6 5 5 2 2 2 3" xfId="2928"/>
    <cellStyle name="표준 6 5 5 2 2 3" xfId="2500"/>
    <cellStyle name="표준 6 5 5 2 2 3 2" xfId="3070"/>
    <cellStyle name="표준 6 5 5 2 2 4" xfId="2786"/>
    <cellStyle name="표준 6 5 5 2 3" xfId="2287"/>
    <cellStyle name="표준 6 5 5 2 3 2" xfId="2571"/>
    <cellStyle name="표준 6 5 5 2 3 2 2" xfId="3141"/>
    <cellStyle name="표준 6 5 5 2 3 3" xfId="2857"/>
    <cellStyle name="표준 6 5 5 2 4" xfId="2429"/>
    <cellStyle name="표준 6 5 5 2 4 2" xfId="2999"/>
    <cellStyle name="표준 6 5 5 2 5" xfId="2715"/>
    <cellStyle name="표준 6 5 5 3" xfId="2181"/>
    <cellStyle name="표준 6 5 5 3 2" xfId="2323"/>
    <cellStyle name="표준 6 5 5 3 2 2" xfId="2607"/>
    <cellStyle name="표준 6 5 5 3 2 2 2" xfId="3177"/>
    <cellStyle name="표준 6 5 5 3 2 3" xfId="2893"/>
    <cellStyle name="표준 6 5 5 3 3" xfId="2465"/>
    <cellStyle name="표준 6 5 5 3 3 2" xfId="3035"/>
    <cellStyle name="표준 6 5 5 3 4" xfId="2751"/>
    <cellStyle name="표준 6 5 5 4" xfId="2252"/>
    <cellStyle name="표준 6 5 5 4 2" xfId="2536"/>
    <cellStyle name="표준 6 5 5 4 2 2" xfId="3106"/>
    <cellStyle name="표준 6 5 5 4 3" xfId="2822"/>
    <cellStyle name="표준 6 5 5 5" xfId="2394"/>
    <cellStyle name="표준 6 5 5 5 2" xfId="2964"/>
    <cellStyle name="표준 6 5 5 6" xfId="2680"/>
    <cellStyle name="표준 6 6" xfId="2072"/>
    <cellStyle name="표준 6 6 2" xfId="2088"/>
    <cellStyle name="표준 6 6 3" xfId="2089"/>
    <cellStyle name="표준 6 6 3 2" xfId="2124"/>
    <cellStyle name="표준 6 6 3 2 2" xfId="2217"/>
    <cellStyle name="표준 6 6 3 2 2 2" xfId="2359"/>
    <cellStyle name="표준 6 6 3 2 2 2 2" xfId="2643"/>
    <cellStyle name="표준 6 6 3 2 2 2 2 2" xfId="3213"/>
    <cellStyle name="표준 6 6 3 2 2 2 3" xfId="2929"/>
    <cellStyle name="표준 6 6 3 2 2 3" xfId="2501"/>
    <cellStyle name="표준 6 6 3 2 2 3 2" xfId="3071"/>
    <cellStyle name="표준 6 6 3 2 2 4" xfId="2787"/>
    <cellStyle name="표준 6 6 3 2 3" xfId="2288"/>
    <cellStyle name="표준 6 6 3 2 3 2" xfId="2572"/>
    <cellStyle name="표준 6 6 3 2 3 2 2" xfId="3142"/>
    <cellStyle name="표준 6 6 3 2 3 3" xfId="2858"/>
    <cellStyle name="표준 6 6 3 2 4" xfId="2430"/>
    <cellStyle name="표준 6 6 3 2 4 2" xfId="3000"/>
    <cellStyle name="표준 6 6 3 2 5" xfId="2716"/>
    <cellStyle name="표준 6 6 3 3" xfId="2182"/>
    <cellStyle name="표준 6 6 3 3 2" xfId="2324"/>
    <cellStyle name="표준 6 6 3 3 2 2" xfId="2608"/>
    <cellStyle name="표준 6 6 3 3 2 2 2" xfId="3178"/>
    <cellStyle name="표준 6 6 3 3 2 3" xfId="2894"/>
    <cellStyle name="표준 6 6 3 3 3" xfId="2466"/>
    <cellStyle name="표준 6 6 3 3 3 2" xfId="3036"/>
    <cellStyle name="표준 6 6 3 3 4" xfId="2752"/>
    <cellStyle name="표준 6 6 3 4" xfId="2253"/>
    <cellStyle name="표준 6 6 3 4 2" xfId="2537"/>
    <cellStyle name="표준 6 6 3 4 2 2" xfId="3107"/>
    <cellStyle name="표준 6 6 3 4 3" xfId="2823"/>
    <cellStyle name="표준 6 6 3 5" xfId="2395"/>
    <cellStyle name="표준 6 6 3 5 2" xfId="2965"/>
    <cellStyle name="표준 6 6 3 6" xfId="2681"/>
    <cellStyle name="표준 6 6 4" xfId="2090"/>
    <cellStyle name="표준 6 6 4 2" xfId="2125"/>
    <cellStyle name="표준 6 6 4 2 2" xfId="2218"/>
    <cellStyle name="표준 6 6 4 2 2 2" xfId="2360"/>
    <cellStyle name="표준 6 6 4 2 2 2 2" xfId="2644"/>
    <cellStyle name="표준 6 6 4 2 2 2 2 2" xfId="3214"/>
    <cellStyle name="표준 6 6 4 2 2 2 3" xfId="2930"/>
    <cellStyle name="표준 6 6 4 2 2 3" xfId="2502"/>
    <cellStyle name="표준 6 6 4 2 2 3 2" xfId="3072"/>
    <cellStyle name="표준 6 6 4 2 2 4" xfId="2788"/>
    <cellStyle name="표준 6 6 4 2 3" xfId="2289"/>
    <cellStyle name="표준 6 6 4 2 3 2" xfId="2573"/>
    <cellStyle name="표준 6 6 4 2 3 2 2" xfId="3143"/>
    <cellStyle name="표준 6 6 4 2 3 3" xfId="2859"/>
    <cellStyle name="표준 6 6 4 2 4" xfId="2431"/>
    <cellStyle name="표준 6 6 4 2 4 2" xfId="3001"/>
    <cellStyle name="표준 6 6 4 2 5" xfId="2717"/>
    <cellStyle name="표준 6 6 4 3" xfId="2183"/>
    <cellStyle name="표준 6 6 4 3 2" xfId="2325"/>
    <cellStyle name="표준 6 6 4 3 2 2" xfId="2609"/>
    <cellStyle name="표준 6 6 4 3 2 2 2" xfId="3179"/>
    <cellStyle name="표준 6 6 4 3 2 3" xfId="2895"/>
    <cellStyle name="표준 6 6 4 3 3" xfId="2467"/>
    <cellStyle name="표준 6 6 4 3 3 2" xfId="3037"/>
    <cellStyle name="표준 6 6 4 3 4" xfId="2753"/>
    <cellStyle name="표준 6 6 4 4" xfId="2254"/>
    <cellStyle name="표준 6 6 4 4 2" xfId="2538"/>
    <cellStyle name="표준 6 6 4 4 2 2" xfId="3108"/>
    <cellStyle name="표준 6 6 4 4 3" xfId="2824"/>
    <cellStyle name="표준 6 6 4 5" xfId="2396"/>
    <cellStyle name="표준 6 6 4 5 2" xfId="2966"/>
    <cellStyle name="표준 6 6 4 6" xfId="2682"/>
    <cellStyle name="표준 6 7" xfId="2091"/>
    <cellStyle name="표준 6 7 2" xfId="2126"/>
    <cellStyle name="표준 6 7 2 2" xfId="2219"/>
    <cellStyle name="표준 6 7 2 2 2" xfId="2361"/>
    <cellStyle name="표준 6 7 2 2 2 2" xfId="2645"/>
    <cellStyle name="표준 6 7 2 2 2 2 2" xfId="3215"/>
    <cellStyle name="표준 6 7 2 2 2 3" xfId="2931"/>
    <cellStyle name="표준 6 7 2 2 3" xfId="2503"/>
    <cellStyle name="표준 6 7 2 2 3 2" xfId="3073"/>
    <cellStyle name="표준 6 7 2 2 4" xfId="2789"/>
    <cellStyle name="표준 6 7 2 3" xfId="2290"/>
    <cellStyle name="표준 6 7 2 3 2" xfId="2574"/>
    <cellStyle name="표준 6 7 2 3 2 2" xfId="3144"/>
    <cellStyle name="표준 6 7 2 3 3" xfId="2860"/>
    <cellStyle name="표준 6 7 2 4" xfId="2432"/>
    <cellStyle name="표준 6 7 2 4 2" xfId="3002"/>
    <cellStyle name="표준 6 7 2 5" xfId="2718"/>
    <cellStyle name="표준 6 7 3" xfId="2184"/>
    <cellStyle name="표준 6 7 3 2" xfId="2326"/>
    <cellStyle name="표준 6 7 3 2 2" xfId="2610"/>
    <cellStyle name="표준 6 7 3 2 2 2" xfId="3180"/>
    <cellStyle name="표준 6 7 3 2 3" xfId="2896"/>
    <cellStyle name="표준 6 7 3 3" xfId="2468"/>
    <cellStyle name="표준 6 7 3 3 2" xfId="3038"/>
    <cellStyle name="표준 6 7 3 4" xfId="2754"/>
    <cellStyle name="표준 6 7 4" xfId="2255"/>
    <cellStyle name="표준 6 7 4 2" xfId="2539"/>
    <cellStyle name="표준 6 7 4 2 2" xfId="3109"/>
    <cellStyle name="표준 6 7 4 3" xfId="2825"/>
    <cellStyle name="표준 6 7 5" xfId="2397"/>
    <cellStyle name="표준 6 7 5 2" xfId="2967"/>
    <cellStyle name="표준 6 7 6" xfId="2683"/>
    <cellStyle name="표준 6 8" xfId="2092"/>
    <cellStyle name="표준 6 8 2" xfId="2127"/>
    <cellStyle name="표준 6 8 2 2" xfId="2220"/>
    <cellStyle name="표준 6 8 2 2 2" xfId="2362"/>
    <cellStyle name="표준 6 8 2 2 2 2" xfId="2646"/>
    <cellStyle name="표준 6 8 2 2 2 2 2" xfId="3216"/>
    <cellStyle name="표준 6 8 2 2 2 3" xfId="2932"/>
    <cellStyle name="표준 6 8 2 2 3" xfId="2504"/>
    <cellStyle name="표준 6 8 2 2 3 2" xfId="3074"/>
    <cellStyle name="표준 6 8 2 2 4" xfId="2790"/>
    <cellStyle name="표준 6 8 2 3" xfId="2291"/>
    <cellStyle name="표준 6 8 2 3 2" xfId="2575"/>
    <cellStyle name="표준 6 8 2 3 2 2" xfId="3145"/>
    <cellStyle name="표준 6 8 2 3 3" xfId="2861"/>
    <cellStyle name="표준 6 8 2 4" xfId="2433"/>
    <cellStyle name="표준 6 8 2 4 2" xfId="3003"/>
    <cellStyle name="표준 6 8 2 5" xfId="2719"/>
    <cellStyle name="표준 6 8 3" xfId="2185"/>
    <cellStyle name="표준 6 8 3 2" xfId="2327"/>
    <cellStyle name="표준 6 8 3 2 2" xfId="2611"/>
    <cellStyle name="표준 6 8 3 2 2 2" xfId="3181"/>
    <cellStyle name="표준 6 8 3 2 3" xfId="2897"/>
    <cellStyle name="표준 6 8 3 3" xfId="2469"/>
    <cellStyle name="표준 6 8 3 3 2" xfId="3039"/>
    <cellStyle name="표준 6 8 3 4" xfId="2755"/>
    <cellStyle name="표준 6 8 4" xfId="2256"/>
    <cellStyle name="표준 6 8 4 2" xfId="2540"/>
    <cellStyle name="표준 6 8 4 2 2" xfId="3110"/>
    <cellStyle name="표준 6 8 4 3" xfId="2826"/>
    <cellStyle name="표준 6 8 5" xfId="2398"/>
    <cellStyle name="표준 6 8 5 2" xfId="2968"/>
    <cellStyle name="표준 6 8 6" xfId="2684"/>
    <cellStyle name="표준 60" xfId="1680"/>
    <cellStyle name="표준 60 2" xfId="1681"/>
    <cellStyle name="표준 60 3" xfId="1682"/>
    <cellStyle name="표준 60 4" xfId="1683"/>
    <cellStyle name="표준 61" xfId="1684"/>
    <cellStyle name="표준 61 2" xfId="1685"/>
    <cellStyle name="표준 61 3" xfId="1686"/>
    <cellStyle name="표준 61 4" xfId="1687"/>
    <cellStyle name="표준 62" xfId="1688"/>
    <cellStyle name="표준 63" xfId="1689"/>
    <cellStyle name="표준 64" xfId="1690"/>
    <cellStyle name="표준 65" xfId="1691"/>
    <cellStyle name="표준 66" xfId="1692"/>
    <cellStyle name="표준 67" xfId="1693"/>
    <cellStyle name="표준 68" xfId="1694"/>
    <cellStyle name="표준 69" xfId="1695"/>
    <cellStyle name="표준 7" xfId="1696"/>
    <cellStyle name="표준 7 2" xfId="1697"/>
    <cellStyle name="표준 7 3" xfId="1698"/>
    <cellStyle name="표준 7 4" xfId="1699"/>
    <cellStyle name="표준 70" xfId="1700"/>
    <cellStyle name="표준 71" xfId="1701"/>
    <cellStyle name="표준 72" xfId="1702"/>
    <cellStyle name="표준 73" xfId="1703"/>
    <cellStyle name="표준 74" xfId="1704"/>
    <cellStyle name="표준 75" xfId="1705"/>
    <cellStyle name="표준 76" xfId="1706"/>
    <cellStyle name="표준 77" xfId="1707"/>
    <cellStyle name="표준 78" xfId="1708"/>
    <cellStyle name="표준 79" xfId="1709"/>
    <cellStyle name="표준 8" xfId="1710"/>
    <cellStyle name="표준 8 2" xfId="1711"/>
    <cellStyle name="표준 8 3" xfId="1712"/>
    <cellStyle name="표준 8 4" xfId="1713"/>
    <cellStyle name="표준 80" xfId="1714"/>
    <cellStyle name="표준 81" xfId="1715"/>
    <cellStyle name="표준 82" xfId="1716"/>
    <cellStyle name="표준 83" xfId="1717"/>
    <cellStyle name="표준 84" xfId="1718"/>
    <cellStyle name="표준 85" xfId="1719"/>
    <cellStyle name="표준 86" xfId="1720"/>
    <cellStyle name="표준 87" xfId="1721"/>
    <cellStyle name="표준 88" xfId="1722"/>
    <cellStyle name="표준 89" xfId="1723"/>
    <cellStyle name="표준 9" xfId="1724"/>
    <cellStyle name="표준 9 2" xfId="1725"/>
    <cellStyle name="표준 9 3" xfId="1726"/>
    <cellStyle name="표준 90" xfId="1727"/>
    <cellStyle name="표준 91" xfId="1728"/>
    <cellStyle name="표준 92" xfId="1729"/>
    <cellStyle name="표준 93" xfId="1730"/>
    <cellStyle name="표준 94" xfId="1731"/>
    <cellStyle name="표준 95" xfId="1732"/>
    <cellStyle name="표준 96" xfId="1733"/>
    <cellStyle name="표준 97" xfId="1734"/>
    <cellStyle name="표준 98" xfId="1735"/>
    <cellStyle name="표준 99" xfId="1736"/>
    <cellStyle name="표준_08 전기가스수도" xfId="1737"/>
    <cellStyle name="표준_08 전기가스수도(1)" xfId="1738"/>
    <cellStyle name="표준_08. 전기가스수도" xfId="1739"/>
    <cellStyle name="표준_1.발전현황" xfId="1740"/>
    <cellStyle name="표준_8. 전기가스수도" xfId="1741"/>
    <cellStyle name="표준_표준화 서식(1)" xfId="1742"/>
    <cellStyle name="표준_표준화 서식2(1)" xfId="3233"/>
    <cellStyle name="합산" xfId="1743"/>
    <cellStyle name="합산 2" xfId="1744"/>
    <cellStyle name="화폐기호" xfId="1745"/>
    <cellStyle name="화폐기호 2" xfId="1746"/>
    <cellStyle name="화폐기호0" xfId="1747"/>
    <cellStyle name="화폐기호0 2" xfId="1748"/>
  </cellStyles>
  <dxfs count="45"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 val="0"/>
        <i val="0"/>
        <color indexed="23"/>
      </font>
      <fill>
        <patternFill patternType="solid">
          <bgColor indexed="22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514350</xdr:colOff>
      <xdr:row>11</xdr:row>
      <xdr:rowOff>38100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85725" y="647700"/>
          <a:ext cx="5915025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64008" bIns="0" anchor="t" upright="1"/>
        <a:lstStyle/>
        <a:p>
          <a:pPr algn="ctr" rtl="0">
            <a:defRPr sz="1000"/>
          </a:pP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8. </a:t>
          </a:r>
          <a:r>
            <a:rPr lang="ko-KR" altLang="en-US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전기</a:t>
          </a: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,</a:t>
          </a:r>
          <a:r>
            <a:rPr lang="ko-KR" altLang="en-US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가스</a:t>
          </a: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,</a:t>
          </a:r>
          <a:r>
            <a:rPr lang="ko-KR" altLang="en-US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수도</a:t>
          </a:r>
        </a:p>
        <a:p>
          <a:pPr algn="ctr" rtl="0">
            <a:defRPr sz="1000"/>
          </a:pPr>
          <a:endParaRPr lang="ko-KR" altLang="en-US" sz="2800" b="0" i="0" u="none" strike="noStrike" baseline="0">
            <a:solidFill>
              <a:srgbClr val="000000"/>
            </a:solidFill>
            <a:latin typeface="HY헤드라인M"/>
            <a:ea typeface="HY헤드라인M"/>
          </a:endParaRPr>
        </a:p>
        <a:p>
          <a:pPr algn="ctr" rtl="0">
            <a:defRPr sz="1000"/>
          </a:pPr>
          <a:r>
            <a:rPr lang="en-US" altLang="ko-KR" sz="2800" b="0" i="0" u="none" strike="noStrike" baseline="0">
              <a:solidFill>
                <a:srgbClr val="000000"/>
              </a:solidFill>
              <a:latin typeface="HY헤드라인M"/>
              <a:ea typeface="HY헤드라인M"/>
            </a:rPr>
            <a:t>Electricity, Gas and Water-Supply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868\Documents%20and%20Settings\user\Local%20Settings\Temporary%20Internet%20Files\Content.IE5\R7LRJHKW\&#49324;&#48376;%20-%203.&#44397;&#52293;&#49324;&#50629;%20&#54788;&#54889;,%20&#50857;&#50669;&#49324;&#50629;%20&#54788;&#548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868\Users\user\AppData\Local\Temp\BZDC3AC2\&#50896;&#44256;\06-1.%20&#45453;&#47548;&#49688;&#49328;(1~2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3685;&#44228;\&#53685;&#44228;&#50672;&#48372;(07&#45380;)\&#49345;&#51452;&#49884;\&#49892;&#44284;&#52712;&#54633;\&#48372;&#47532;&#47588;&#51077;(11&#50900;6&#51068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Owner\LOCALS~1\Temp\ztv72\001_&#50896;&#44256;\&#52572;&#51333;&#48376;\08_&#51204;&#44592;&#44032;&#49828;&#49688;&#46020;(&#54620;&#51204;&#45824;&#44396;&#44221;&#48513;&#48376;&#48512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AppData\Local\Microsoft\Windows\Temporary%20Internet%20Files\Content.IE5\NTDI5SOF\001_&#50896;&#44256;\&#52572;&#51333;&#48376;\08_&#51204;&#44592;&#44032;&#49828;&#49688;&#46020;(&#54620;&#51204;&#45824;&#44396;&#44221;&#48513;&#48376;&#48512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NTDI5SOF/001_&#50896;&#44256;/&#52572;&#51333;&#48376;/08_&#51204;&#44592;&#44032;&#49828;&#49688;&#46020;(&#54620;&#51204;&#45824;&#44396;&#44221;&#48513;&#48376;&#48512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868\Users\user\AppData\Local\Microsoft\Windows\Temporary%20Internet%20Files\Content.IE5\NTDI5SOF\001_&#50896;&#44256;\&#52572;&#51333;&#48376;\08_&#51204;&#44592;&#44032;&#49828;&#49688;&#46020;(&#54620;&#51204;&#45824;&#44396;&#44221;&#48513;&#48376;&#4851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업(2006)"/>
      <sheetName val="사업(2007)"/>
      <sheetName val="사업(2008)"/>
      <sheetName val="XL4Poppy"/>
    </sheetNames>
    <sheetDataSet>
      <sheetData sheetId="0"/>
      <sheetData sheetId="1"/>
      <sheetData sheetId="2"/>
      <sheetData sheetId="3" refreshError="1">
        <row r="31">
          <cell r="C31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농가및농가인구"/>
      <sheetName val="2.연령별농가인구"/>
      <sheetName val="3.경지면적"/>
      <sheetName val="4.경지규모별농가"/>
      <sheetName val="5.농업진흥지역지정"/>
      <sheetName val="6.한국농어촌공사"/>
      <sheetName val="7.수리답 및 경지정리"/>
      <sheetName val="8.수리시설 및 방조제"/>
      <sheetName val="9.식량작물생산량(정곡)"/>
      <sheetName val="9-1.미곡"/>
      <sheetName val="9-2.맥류"/>
      <sheetName val="9-3.잡곡"/>
      <sheetName val="9-4.두류"/>
      <sheetName val="9-5.서류"/>
      <sheetName val="10.채소류생산량 "/>
      <sheetName val="11.특용작물생산량"/>
      <sheetName val="12.과실류생산량"/>
      <sheetName val="13.공공비축 미곡 매입실적"/>
      <sheetName val="14.보리매입실적"/>
      <sheetName val="15.정부관리양곡보관창고"/>
      <sheetName val="16.정부양곡가공공장"/>
      <sheetName val="17.농업협동조합"/>
      <sheetName val="18.농업용기계보유 "/>
      <sheetName val="19.농업용관정 양수장비 현황"/>
      <sheetName val="20.비료공급"/>
      <sheetName val="21.농약공급 실적"/>
      <sheetName val="22.농업용지하수"/>
      <sheetName val="23.가축사육"/>
      <sheetName val="24.가축전염병발생"/>
      <sheetName val="25.가축전염병예방주사실적"/>
      <sheetName val="26.수의사현황"/>
      <sheetName val="27.도축검사"/>
      <sheetName val="28.배합사료생산"/>
      <sheetName val="29.축산물위생관계업소"/>
      <sheetName val="xxxxxxxx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A18" t="str">
            <v>포항시</v>
          </cell>
          <cell r="B18">
            <v>22870</v>
          </cell>
          <cell r="C18">
            <v>6779</v>
          </cell>
          <cell r="D18">
            <v>2072</v>
          </cell>
          <cell r="E18">
            <v>694</v>
          </cell>
          <cell r="F18">
            <v>1203</v>
          </cell>
          <cell r="G18">
            <v>175</v>
          </cell>
          <cell r="H18">
            <v>783</v>
          </cell>
          <cell r="I18">
            <v>1434</v>
          </cell>
          <cell r="J18">
            <v>3213</v>
          </cell>
          <cell r="K18">
            <v>2339</v>
          </cell>
        </row>
        <row r="19">
          <cell r="A19" t="str">
            <v>경주시</v>
          </cell>
          <cell r="B19">
            <v>40664</v>
          </cell>
          <cell r="C19">
            <v>13315</v>
          </cell>
          <cell r="D19">
            <v>3206</v>
          </cell>
          <cell r="E19">
            <v>1065</v>
          </cell>
          <cell r="F19">
            <v>1819</v>
          </cell>
          <cell r="G19">
            <v>322</v>
          </cell>
          <cell r="H19">
            <v>516</v>
          </cell>
          <cell r="I19">
            <v>1950</v>
          </cell>
          <cell r="J19">
            <v>6771</v>
          </cell>
          <cell r="K19">
            <v>5050</v>
          </cell>
        </row>
        <row r="20">
          <cell r="A20" t="str">
            <v>김천시</v>
          </cell>
          <cell r="B20">
            <v>31068</v>
          </cell>
          <cell r="C20">
            <v>9666</v>
          </cell>
          <cell r="D20">
            <v>2746</v>
          </cell>
          <cell r="E20">
            <v>1310</v>
          </cell>
          <cell r="F20">
            <v>1245</v>
          </cell>
          <cell r="G20">
            <v>191</v>
          </cell>
          <cell r="H20">
            <v>675</v>
          </cell>
          <cell r="I20">
            <v>2654</v>
          </cell>
          <cell r="J20">
            <v>2896</v>
          </cell>
          <cell r="K20">
            <v>2518</v>
          </cell>
        </row>
        <row r="21">
          <cell r="A21" t="str">
            <v>안동시</v>
          </cell>
          <cell r="B21">
            <v>38617</v>
          </cell>
          <cell r="C21">
            <v>10903</v>
          </cell>
          <cell r="D21">
            <v>2637</v>
          </cell>
          <cell r="E21">
            <v>848</v>
          </cell>
          <cell r="F21">
            <v>1641</v>
          </cell>
          <cell r="G21">
            <v>148</v>
          </cell>
          <cell r="H21">
            <v>1510</v>
          </cell>
          <cell r="I21">
            <v>1557</v>
          </cell>
          <cell r="J21">
            <v>3352</v>
          </cell>
          <cell r="K21">
            <v>2925</v>
          </cell>
        </row>
        <row r="22">
          <cell r="A22" t="str">
            <v>구미시</v>
          </cell>
          <cell r="B22">
            <v>19609</v>
          </cell>
          <cell r="C22">
            <v>6399</v>
          </cell>
          <cell r="D22">
            <v>2545</v>
          </cell>
          <cell r="E22">
            <v>824</v>
          </cell>
          <cell r="F22">
            <v>1476</v>
          </cell>
          <cell r="G22">
            <v>245</v>
          </cell>
          <cell r="H22">
            <v>136</v>
          </cell>
          <cell r="I22">
            <v>564</v>
          </cell>
          <cell r="J22">
            <v>3563</v>
          </cell>
          <cell r="K22">
            <v>2939</v>
          </cell>
        </row>
        <row r="23">
          <cell r="A23" t="str">
            <v>영주시</v>
          </cell>
          <cell r="B23">
            <v>20425</v>
          </cell>
          <cell r="C23">
            <v>6331</v>
          </cell>
          <cell r="D23">
            <v>1455</v>
          </cell>
          <cell r="E23">
            <v>343</v>
          </cell>
          <cell r="F23">
            <v>908</v>
          </cell>
          <cell r="G23">
            <v>204</v>
          </cell>
          <cell r="H23">
            <v>882</v>
          </cell>
          <cell r="I23">
            <v>777</v>
          </cell>
          <cell r="J23">
            <v>1981</v>
          </cell>
          <cell r="K23">
            <v>1743</v>
          </cell>
        </row>
        <row r="24">
          <cell r="A24" t="str">
            <v>영천시</v>
          </cell>
          <cell r="B24">
            <v>29284</v>
          </cell>
          <cell r="C24">
            <v>10867</v>
          </cell>
          <cell r="D24">
            <v>1302</v>
          </cell>
          <cell r="E24">
            <v>332</v>
          </cell>
          <cell r="F24">
            <v>778</v>
          </cell>
          <cell r="G24">
            <v>192</v>
          </cell>
          <cell r="H24">
            <v>1812</v>
          </cell>
          <cell r="I24">
            <v>961</v>
          </cell>
          <cell r="J24">
            <v>2295</v>
          </cell>
          <cell r="K24">
            <v>2100</v>
          </cell>
        </row>
        <row r="25">
          <cell r="A25" t="str">
            <v>상주시</v>
          </cell>
          <cell r="B25">
            <v>44100</v>
          </cell>
          <cell r="C25">
            <v>13115</v>
          </cell>
          <cell r="D25">
            <v>4523</v>
          </cell>
          <cell r="E25">
            <v>1744</v>
          </cell>
          <cell r="F25">
            <v>2372</v>
          </cell>
          <cell r="G25">
            <v>407</v>
          </cell>
          <cell r="H25">
            <v>1703</v>
          </cell>
          <cell r="I25">
            <v>1941</v>
          </cell>
          <cell r="J25">
            <v>6347</v>
          </cell>
          <cell r="K25">
            <v>5318</v>
          </cell>
        </row>
        <row r="26">
          <cell r="A26" t="str">
            <v>문경시</v>
          </cell>
          <cell r="B26">
            <v>16838</v>
          </cell>
          <cell r="C26">
            <v>5099</v>
          </cell>
          <cell r="D26">
            <v>1608</v>
          </cell>
          <cell r="E26">
            <v>343</v>
          </cell>
          <cell r="F26">
            <v>1106</v>
          </cell>
          <cell r="G26">
            <v>159</v>
          </cell>
          <cell r="H26">
            <v>876</v>
          </cell>
          <cell r="I26">
            <v>439</v>
          </cell>
          <cell r="J26">
            <v>2095</v>
          </cell>
          <cell r="K26">
            <v>1733</v>
          </cell>
        </row>
        <row r="27">
          <cell r="A27" t="str">
            <v>경산시</v>
          </cell>
          <cell r="B27">
            <v>18632</v>
          </cell>
          <cell r="C27">
            <v>6572</v>
          </cell>
          <cell r="D27">
            <v>726</v>
          </cell>
          <cell r="E27">
            <v>313</v>
          </cell>
          <cell r="F27">
            <v>366</v>
          </cell>
          <cell r="G27">
            <v>47</v>
          </cell>
          <cell r="H27">
            <v>1582</v>
          </cell>
          <cell r="I27">
            <v>121</v>
          </cell>
          <cell r="J27">
            <v>955</v>
          </cell>
          <cell r="K27">
            <v>845</v>
          </cell>
        </row>
        <row r="28">
          <cell r="A28" t="str">
            <v>군위군</v>
          </cell>
          <cell r="B28">
            <v>16484</v>
          </cell>
          <cell r="C28">
            <v>5284</v>
          </cell>
          <cell r="D28">
            <v>1059</v>
          </cell>
          <cell r="E28">
            <v>314</v>
          </cell>
          <cell r="F28">
            <v>649</v>
          </cell>
          <cell r="G28">
            <v>96</v>
          </cell>
          <cell r="H28">
            <v>531</v>
          </cell>
          <cell r="I28">
            <v>520</v>
          </cell>
          <cell r="J28">
            <v>1764</v>
          </cell>
          <cell r="K28">
            <v>1615</v>
          </cell>
        </row>
        <row r="29">
          <cell r="A29" t="str">
            <v>의성군</v>
          </cell>
          <cell r="B29">
            <v>44530</v>
          </cell>
          <cell r="C29">
            <v>13079</v>
          </cell>
          <cell r="D29">
            <v>3595</v>
          </cell>
          <cell r="E29">
            <v>1439</v>
          </cell>
          <cell r="F29">
            <v>1894</v>
          </cell>
          <cell r="G29">
            <v>262</v>
          </cell>
          <cell r="H29">
            <v>2008</v>
          </cell>
          <cell r="I29">
            <v>1309</v>
          </cell>
          <cell r="J29">
            <v>5093</v>
          </cell>
          <cell r="K29">
            <v>3969</v>
          </cell>
        </row>
        <row r="30">
          <cell r="A30" t="str">
            <v>청송군</v>
          </cell>
          <cell r="B30">
            <v>17151</v>
          </cell>
          <cell r="C30">
            <v>4755</v>
          </cell>
          <cell r="D30">
            <v>609</v>
          </cell>
          <cell r="E30">
            <v>179</v>
          </cell>
          <cell r="F30">
            <v>347</v>
          </cell>
          <cell r="G30">
            <v>83</v>
          </cell>
          <cell r="H30">
            <v>1479</v>
          </cell>
          <cell r="I30">
            <v>656</v>
          </cell>
          <cell r="J30">
            <v>683</v>
          </cell>
          <cell r="K30">
            <v>612</v>
          </cell>
        </row>
        <row r="31">
          <cell r="A31" t="str">
            <v>영양군</v>
          </cell>
          <cell r="B31">
            <v>12987</v>
          </cell>
          <cell r="C31">
            <v>3648</v>
          </cell>
          <cell r="D31">
            <v>458</v>
          </cell>
          <cell r="E31">
            <v>93</v>
          </cell>
          <cell r="F31">
            <v>302</v>
          </cell>
          <cell r="G31">
            <v>63</v>
          </cell>
          <cell r="H31">
            <v>191</v>
          </cell>
          <cell r="I31">
            <v>631</v>
          </cell>
          <cell r="J31">
            <v>484</v>
          </cell>
          <cell r="K31">
            <v>451</v>
          </cell>
        </row>
        <row r="32">
          <cell r="A32" t="str">
            <v>영덕군</v>
          </cell>
          <cell r="B32">
            <v>10932</v>
          </cell>
          <cell r="C32">
            <v>3350</v>
          </cell>
          <cell r="D32">
            <v>783</v>
          </cell>
          <cell r="E32">
            <v>283</v>
          </cell>
          <cell r="F32">
            <v>430</v>
          </cell>
          <cell r="G32">
            <v>70</v>
          </cell>
          <cell r="H32">
            <v>744</v>
          </cell>
          <cell r="I32">
            <v>687</v>
          </cell>
          <cell r="J32">
            <v>820</v>
          </cell>
          <cell r="K32">
            <v>484</v>
          </cell>
        </row>
        <row r="33">
          <cell r="A33" t="str">
            <v>청도군</v>
          </cell>
          <cell r="B33">
            <v>23513</v>
          </cell>
          <cell r="C33">
            <v>7126</v>
          </cell>
          <cell r="D33">
            <v>1220</v>
          </cell>
          <cell r="E33">
            <v>368</v>
          </cell>
          <cell r="F33">
            <v>710</v>
          </cell>
          <cell r="G33">
            <v>142</v>
          </cell>
          <cell r="H33">
            <v>417</v>
          </cell>
          <cell r="I33">
            <v>793</v>
          </cell>
          <cell r="J33">
            <v>2261</v>
          </cell>
          <cell r="K33">
            <v>2039</v>
          </cell>
        </row>
        <row r="34">
          <cell r="A34" t="str">
            <v>고령군</v>
          </cell>
          <cell r="B34">
            <v>14515</v>
          </cell>
          <cell r="C34">
            <v>4145</v>
          </cell>
          <cell r="D34">
            <v>1684</v>
          </cell>
          <cell r="E34">
            <v>365</v>
          </cell>
          <cell r="F34">
            <v>1156</v>
          </cell>
          <cell r="G34">
            <v>163</v>
          </cell>
          <cell r="H34">
            <v>90</v>
          </cell>
          <cell r="I34">
            <v>1566</v>
          </cell>
          <cell r="J34">
            <v>2100</v>
          </cell>
          <cell r="K34">
            <v>1688</v>
          </cell>
        </row>
        <row r="35">
          <cell r="A35" t="str">
            <v>성주군</v>
          </cell>
          <cell r="B35">
            <v>20678</v>
          </cell>
          <cell r="C35">
            <v>6057</v>
          </cell>
          <cell r="D35">
            <v>2317</v>
          </cell>
          <cell r="E35">
            <v>918</v>
          </cell>
          <cell r="F35">
            <v>1279</v>
          </cell>
          <cell r="G35">
            <v>120</v>
          </cell>
          <cell r="H35">
            <v>213</v>
          </cell>
          <cell r="I35">
            <v>3174</v>
          </cell>
          <cell r="J35">
            <v>1641</v>
          </cell>
          <cell r="K35">
            <v>1520</v>
          </cell>
        </row>
        <row r="36">
          <cell r="A36" t="str">
            <v>칠곡군</v>
          </cell>
          <cell r="B36">
            <v>11442</v>
          </cell>
          <cell r="C36">
            <v>4048</v>
          </cell>
          <cell r="D36">
            <v>875</v>
          </cell>
          <cell r="E36">
            <v>348</v>
          </cell>
          <cell r="F36">
            <v>440</v>
          </cell>
          <cell r="G36">
            <v>87</v>
          </cell>
          <cell r="H36">
            <v>152</v>
          </cell>
          <cell r="I36">
            <v>527</v>
          </cell>
          <cell r="J36">
            <v>1881</v>
          </cell>
          <cell r="K36">
            <v>1769</v>
          </cell>
        </row>
        <row r="37">
          <cell r="A37" t="str">
            <v>예천군</v>
          </cell>
          <cell r="B37">
            <v>25041</v>
          </cell>
          <cell r="C37">
            <v>6571</v>
          </cell>
          <cell r="D37">
            <v>2307</v>
          </cell>
          <cell r="E37">
            <v>481</v>
          </cell>
          <cell r="F37">
            <v>1537</v>
          </cell>
          <cell r="G37">
            <v>289</v>
          </cell>
          <cell r="H37">
            <v>416</v>
          </cell>
          <cell r="I37">
            <v>1140</v>
          </cell>
          <cell r="J37">
            <v>3711</v>
          </cell>
          <cell r="K37">
            <v>3118</v>
          </cell>
        </row>
        <row r="38">
          <cell r="A38" t="str">
            <v>봉화군</v>
          </cell>
          <cell r="B38">
            <v>18224</v>
          </cell>
          <cell r="C38">
            <v>4922</v>
          </cell>
          <cell r="D38">
            <v>1222</v>
          </cell>
          <cell r="E38">
            <v>305</v>
          </cell>
          <cell r="F38">
            <v>791</v>
          </cell>
          <cell r="G38">
            <v>126</v>
          </cell>
          <cell r="H38">
            <v>510</v>
          </cell>
          <cell r="I38">
            <v>602</v>
          </cell>
          <cell r="J38">
            <v>1460</v>
          </cell>
          <cell r="K38">
            <v>1336</v>
          </cell>
        </row>
        <row r="39">
          <cell r="A39" t="str">
            <v>울진군</v>
          </cell>
          <cell r="B39">
            <v>9094</v>
          </cell>
          <cell r="C39">
            <v>3182</v>
          </cell>
          <cell r="D39">
            <v>632</v>
          </cell>
          <cell r="E39">
            <v>197</v>
          </cell>
          <cell r="F39">
            <v>383</v>
          </cell>
          <cell r="G39">
            <v>52</v>
          </cell>
          <cell r="H39">
            <v>182</v>
          </cell>
          <cell r="I39">
            <v>548</v>
          </cell>
          <cell r="J39">
            <v>1464</v>
          </cell>
          <cell r="K39">
            <v>1219</v>
          </cell>
        </row>
        <row r="40">
          <cell r="A40" t="str">
            <v>울릉군</v>
          </cell>
          <cell r="B40">
            <v>384</v>
          </cell>
          <cell r="C40">
            <v>75</v>
          </cell>
          <cell r="D40">
            <v>14</v>
          </cell>
          <cell r="E40">
            <v>5</v>
          </cell>
          <cell r="F40">
            <v>6</v>
          </cell>
          <cell r="G40">
            <v>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자료 : 친환경농업과</v>
          </cell>
        </row>
        <row r="42">
          <cell r="A42" t="str">
            <v>주 : 2008년 자료부터 서식 변경("농업용 난방기"항목 삭제)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농가및농가인구"/>
      <sheetName val="2.경지면적"/>
      <sheetName val="3.농업진흥지역지정"/>
      <sheetName val="4.경지정리현황"/>
      <sheetName val="5.수혜현황"/>
      <sheetName val="6.식량작물생산량(정곡)"/>
      <sheetName val="6-1.미곡"/>
      <sheetName val="6-2.맥류"/>
      <sheetName val="6-3.잡곡"/>
      <sheetName val="6-4.두류"/>
      <sheetName val="6-5.서류"/>
      <sheetName val="7.채소류생산량 "/>
      <sheetName val="8.특용작물생산량"/>
      <sheetName val="9.과실류생산량"/>
      <sheetName val="10.공공비축 미곡 매입실적"/>
      <sheetName val="11.보리매입실적(자료없음)"/>
      <sheetName val="12.정부관리양곡보관창고"/>
      <sheetName val="13.정부양곡가공공장"/>
      <sheetName val="14.농업협동조합"/>
      <sheetName val="15.농업용기계보유 "/>
      <sheetName val="16.비료공급(수치틀림)"/>
      <sheetName val="17.가축사육"/>
      <sheetName val="18.가축전염병발생"/>
      <sheetName val="19.가축전염병예방주실적"/>
      <sheetName val="20.수의사분포"/>
      <sheetName val="21.도축검사"/>
      <sheetName val="22.배합사료생산"/>
      <sheetName val="23.축산물위생관계업소"/>
      <sheetName val="24.소유별임야면적"/>
      <sheetName val="25.임상별산림면적"/>
      <sheetName val="26.임상별임목축적"/>
      <sheetName val="27.임산물생산량"/>
      <sheetName val="28.수렵"/>
      <sheetName val="29.수렵면허장발급"/>
      <sheetName val="30.사방사업"/>
      <sheetName val="31.조림"/>
      <sheetName val="32.산림피해"/>
      <sheetName val="33.산림형질변경허가내역"/>
      <sheetName val="34.보안림지정현황"/>
      <sheetName val="35.토석채취현황"/>
      <sheetName val="36.친환경농산물인증현황"/>
      <sheetName val="37.화훼류 재배현황(자료없음)"/>
      <sheetName val="18.농업용기계보유 "/>
      <sheetName val="43.자원봉사자현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9">
          <cell r="A19" t="str">
            <v>사벌면</v>
          </cell>
          <cell r="B19">
            <v>4117</v>
          </cell>
          <cell r="C19">
            <v>1327</v>
          </cell>
          <cell r="D19">
            <v>460</v>
          </cell>
          <cell r="E19">
            <v>220</v>
          </cell>
          <cell r="F19">
            <v>210</v>
          </cell>
          <cell r="G19">
            <v>30</v>
          </cell>
          <cell r="H19">
            <v>221</v>
          </cell>
          <cell r="I19">
            <v>41</v>
          </cell>
          <cell r="J19">
            <v>722</v>
          </cell>
          <cell r="K19">
            <v>606</v>
          </cell>
        </row>
        <row r="20">
          <cell r="A20" t="str">
            <v>중동면</v>
          </cell>
          <cell r="B20">
            <v>1989</v>
          </cell>
          <cell r="C20">
            <v>528</v>
          </cell>
          <cell r="D20">
            <v>223</v>
          </cell>
          <cell r="E20">
            <v>97</v>
          </cell>
          <cell r="F20">
            <v>118</v>
          </cell>
          <cell r="G20">
            <v>8</v>
          </cell>
          <cell r="H20">
            <v>30</v>
          </cell>
          <cell r="I20">
            <v>100</v>
          </cell>
          <cell r="J20">
            <v>327</v>
          </cell>
          <cell r="K20">
            <v>255</v>
          </cell>
        </row>
        <row r="21">
          <cell r="A21" t="str">
            <v>낙동면</v>
          </cell>
          <cell r="B21">
            <v>3602</v>
          </cell>
          <cell r="C21">
            <v>1034</v>
          </cell>
          <cell r="D21">
            <v>437</v>
          </cell>
          <cell r="E21">
            <v>242</v>
          </cell>
          <cell r="F21">
            <v>187</v>
          </cell>
          <cell r="G21">
            <v>8</v>
          </cell>
          <cell r="H21">
            <v>71</v>
          </cell>
          <cell r="I21">
            <v>138</v>
          </cell>
          <cell r="J21">
            <v>659</v>
          </cell>
          <cell r="K21">
            <v>609</v>
          </cell>
        </row>
        <row r="22">
          <cell r="A22" t="str">
            <v>청리면</v>
          </cell>
          <cell r="B22">
            <v>2477</v>
          </cell>
          <cell r="C22">
            <v>766</v>
          </cell>
          <cell r="D22">
            <v>207</v>
          </cell>
          <cell r="E22">
            <v>104</v>
          </cell>
          <cell r="F22">
            <v>93</v>
          </cell>
          <cell r="G22">
            <v>10</v>
          </cell>
          <cell r="H22">
            <v>62</v>
          </cell>
          <cell r="I22">
            <v>28</v>
          </cell>
          <cell r="J22">
            <v>335</v>
          </cell>
          <cell r="K22">
            <v>304</v>
          </cell>
        </row>
        <row r="23">
          <cell r="A23" t="str">
            <v>공성면</v>
          </cell>
          <cell r="B23">
            <v>4084</v>
          </cell>
          <cell r="C23">
            <v>1167</v>
          </cell>
          <cell r="D23">
            <v>349</v>
          </cell>
          <cell r="E23">
            <v>123</v>
          </cell>
          <cell r="F23">
            <v>184</v>
          </cell>
          <cell r="G23">
            <v>42</v>
          </cell>
          <cell r="H23">
            <v>85</v>
          </cell>
          <cell r="I23">
            <v>458</v>
          </cell>
          <cell r="J23">
            <v>492</v>
          </cell>
          <cell r="K23">
            <v>464</v>
          </cell>
        </row>
        <row r="24">
          <cell r="A24" t="str">
            <v>외남면</v>
          </cell>
          <cell r="B24">
            <v>1839</v>
          </cell>
          <cell r="C24">
            <v>492</v>
          </cell>
          <cell r="D24">
            <v>137</v>
          </cell>
          <cell r="E24">
            <v>69</v>
          </cell>
          <cell r="F24">
            <v>61</v>
          </cell>
          <cell r="G24">
            <v>7</v>
          </cell>
          <cell r="H24">
            <v>78</v>
          </cell>
          <cell r="I24">
            <v>76</v>
          </cell>
          <cell r="J24">
            <v>280</v>
          </cell>
          <cell r="K24">
            <v>255</v>
          </cell>
        </row>
        <row r="25">
          <cell r="A25" t="str">
            <v>내서면</v>
          </cell>
          <cell r="B25">
            <v>1881</v>
          </cell>
          <cell r="C25">
            <v>500</v>
          </cell>
          <cell r="D25">
            <v>175</v>
          </cell>
          <cell r="E25">
            <v>73</v>
          </cell>
          <cell r="F25">
            <v>81</v>
          </cell>
          <cell r="G25">
            <v>21</v>
          </cell>
          <cell r="H25">
            <v>15</v>
          </cell>
          <cell r="I25">
            <v>309</v>
          </cell>
          <cell r="J25">
            <v>222</v>
          </cell>
          <cell r="K25">
            <v>199</v>
          </cell>
        </row>
        <row r="26">
          <cell r="A26" t="str">
            <v>모동면</v>
          </cell>
          <cell r="B26">
            <v>2371</v>
          </cell>
          <cell r="C26">
            <v>645</v>
          </cell>
          <cell r="D26">
            <v>136</v>
          </cell>
          <cell r="E26">
            <v>87</v>
          </cell>
          <cell r="F26">
            <v>40</v>
          </cell>
          <cell r="G26">
            <v>9</v>
          </cell>
          <cell r="H26">
            <v>234</v>
          </cell>
          <cell r="I26">
            <v>107</v>
          </cell>
          <cell r="J26">
            <v>240</v>
          </cell>
          <cell r="K26">
            <v>238</v>
          </cell>
        </row>
        <row r="27">
          <cell r="A27" t="str">
            <v>모서면</v>
          </cell>
          <cell r="B27">
            <v>2320</v>
          </cell>
          <cell r="C27">
            <v>671</v>
          </cell>
          <cell r="D27">
            <v>202</v>
          </cell>
          <cell r="E27">
            <v>66</v>
          </cell>
          <cell r="F27">
            <v>113</v>
          </cell>
          <cell r="G27">
            <v>23</v>
          </cell>
          <cell r="H27">
            <v>73</v>
          </cell>
          <cell r="I27">
            <v>87</v>
          </cell>
          <cell r="J27">
            <v>347</v>
          </cell>
          <cell r="K27">
            <v>310</v>
          </cell>
        </row>
        <row r="28">
          <cell r="A28" t="str">
            <v>화동면</v>
          </cell>
          <cell r="B28">
            <v>1782</v>
          </cell>
          <cell r="C28">
            <v>490</v>
          </cell>
          <cell r="D28">
            <v>160</v>
          </cell>
          <cell r="E28">
            <v>61</v>
          </cell>
          <cell r="F28">
            <v>94</v>
          </cell>
          <cell r="G28">
            <v>5</v>
          </cell>
          <cell r="H28">
            <v>62</v>
          </cell>
          <cell r="I28">
            <v>71</v>
          </cell>
          <cell r="J28">
            <v>327</v>
          </cell>
          <cell r="K28">
            <v>299</v>
          </cell>
        </row>
        <row r="29">
          <cell r="A29" t="str">
            <v>화서면</v>
          </cell>
          <cell r="B29">
            <v>1892</v>
          </cell>
          <cell r="C29">
            <v>465</v>
          </cell>
          <cell r="D29">
            <v>119</v>
          </cell>
          <cell r="E29">
            <v>25</v>
          </cell>
          <cell r="F29">
            <v>86</v>
          </cell>
          <cell r="G29">
            <v>8</v>
          </cell>
          <cell r="H29">
            <v>23</v>
          </cell>
          <cell r="I29">
            <v>161</v>
          </cell>
          <cell r="J29">
            <v>259</v>
          </cell>
          <cell r="K29">
            <v>247</v>
          </cell>
        </row>
        <row r="30">
          <cell r="A30" t="str">
            <v>화북면</v>
          </cell>
          <cell r="B30">
            <v>1177</v>
          </cell>
          <cell r="C30">
            <v>287</v>
          </cell>
          <cell r="D30">
            <v>52</v>
          </cell>
          <cell r="E30">
            <v>28</v>
          </cell>
          <cell r="F30">
            <v>19</v>
          </cell>
          <cell r="G30">
            <v>5</v>
          </cell>
          <cell r="H30">
            <v>1</v>
          </cell>
          <cell r="I30">
            <v>23</v>
          </cell>
          <cell r="J30">
            <v>94</v>
          </cell>
          <cell r="K30">
            <v>91</v>
          </cell>
        </row>
        <row r="31">
          <cell r="A31" t="str">
            <v>외서면</v>
          </cell>
          <cell r="B31">
            <v>2200</v>
          </cell>
          <cell r="C31">
            <v>561</v>
          </cell>
          <cell r="D31">
            <v>249</v>
          </cell>
          <cell r="E31">
            <v>89</v>
          </cell>
          <cell r="F31">
            <v>157</v>
          </cell>
          <cell r="G31">
            <v>3</v>
          </cell>
          <cell r="H31">
            <v>81</v>
          </cell>
          <cell r="I31">
            <v>141</v>
          </cell>
          <cell r="J31">
            <v>332</v>
          </cell>
          <cell r="K31">
            <v>296</v>
          </cell>
        </row>
        <row r="32">
          <cell r="A32" t="str">
            <v>은척면</v>
          </cell>
          <cell r="B32">
            <v>1455</v>
          </cell>
          <cell r="C32">
            <v>474</v>
          </cell>
          <cell r="D32">
            <v>128</v>
          </cell>
          <cell r="E32">
            <v>52</v>
          </cell>
          <cell r="F32">
            <v>70</v>
          </cell>
          <cell r="G32">
            <v>6</v>
          </cell>
          <cell r="H32">
            <v>34</v>
          </cell>
          <cell r="I32">
            <v>67</v>
          </cell>
          <cell r="J32">
            <v>194</v>
          </cell>
          <cell r="K32">
            <v>171</v>
          </cell>
        </row>
        <row r="33">
          <cell r="A33" t="str">
            <v>공검면</v>
          </cell>
          <cell r="B33">
            <v>2372</v>
          </cell>
          <cell r="C33">
            <v>654</v>
          </cell>
          <cell r="D33">
            <v>145</v>
          </cell>
          <cell r="E33">
            <v>72</v>
          </cell>
          <cell r="F33">
            <v>55</v>
          </cell>
          <cell r="G33">
            <v>18</v>
          </cell>
          <cell r="H33">
            <v>114</v>
          </cell>
          <cell r="I33">
            <v>150</v>
          </cell>
          <cell r="J33">
            <v>373</v>
          </cell>
          <cell r="K33">
            <v>359</v>
          </cell>
        </row>
        <row r="34">
          <cell r="A34" t="str">
            <v>이안면</v>
          </cell>
          <cell r="B34">
            <v>1498</v>
          </cell>
          <cell r="C34">
            <v>570</v>
          </cell>
          <cell r="D34">
            <v>146</v>
          </cell>
          <cell r="E34">
            <v>36</v>
          </cell>
          <cell r="F34">
            <v>103</v>
          </cell>
          <cell r="G34">
            <v>7</v>
          </cell>
          <cell r="H34">
            <v>34</v>
          </cell>
          <cell r="I34">
            <v>41</v>
          </cell>
          <cell r="J34">
            <v>250</v>
          </cell>
          <cell r="K34">
            <v>220</v>
          </cell>
        </row>
        <row r="35">
          <cell r="A35" t="str">
            <v>화남면</v>
          </cell>
          <cell r="B35">
            <v>646</v>
          </cell>
          <cell r="C35">
            <v>194</v>
          </cell>
          <cell r="D35">
            <v>50</v>
          </cell>
          <cell r="E35">
            <v>10</v>
          </cell>
          <cell r="F35">
            <v>36</v>
          </cell>
          <cell r="G35">
            <v>4</v>
          </cell>
          <cell r="H35">
            <v>3</v>
          </cell>
          <cell r="I35">
            <v>33</v>
          </cell>
          <cell r="J35">
            <v>87</v>
          </cell>
          <cell r="K35">
            <v>79</v>
          </cell>
        </row>
        <row r="36">
          <cell r="A36" t="str">
            <v>남원동</v>
          </cell>
          <cell r="B36">
            <v>941</v>
          </cell>
          <cell r="C36">
            <v>309</v>
          </cell>
          <cell r="D36">
            <v>78</v>
          </cell>
          <cell r="E36">
            <v>27</v>
          </cell>
          <cell r="F36">
            <v>46</v>
          </cell>
          <cell r="G36">
            <v>5</v>
          </cell>
          <cell r="H36">
            <v>22</v>
          </cell>
          <cell r="I36">
            <v>59</v>
          </cell>
          <cell r="J36">
            <v>109</v>
          </cell>
          <cell r="K36">
            <v>96</v>
          </cell>
        </row>
        <row r="37">
          <cell r="A37" t="str">
            <v>북문동</v>
          </cell>
          <cell r="B37">
            <v>1032</v>
          </cell>
          <cell r="C37">
            <v>344</v>
          </cell>
          <cell r="D37">
            <v>96</v>
          </cell>
          <cell r="E37">
            <v>30</v>
          </cell>
          <cell r="F37">
            <v>60</v>
          </cell>
          <cell r="G37">
            <v>6</v>
          </cell>
          <cell r="H37">
            <v>17</v>
          </cell>
          <cell r="I37">
            <v>108</v>
          </cell>
          <cell r="J37">
            <v>172</v>
          </cell>
          <cell r="K37">
            <v>129</v>
          </cell>
        </row>
        <row r="38">
          <cell r="A38" t="str">
            <v>계림동</v>
          </cell>
          <cell r="B38">
            <v>843</v>
          </cell>
          <cell r="C38">
            <v>290</v>
          </cell>
          <cell r="D38">
            <v>102</v>
          </cell>
          <cell r="E38">
            <v>33</v>
          </cell>
          <cell r="F38">
            <v>58</v>
          </cell>
          <cell r="G38">
            <v>11</v>
          </cell>
          <cell r="H38">
            <v>21</v>
          </cell>
          <cell r="I38">
            <v>31</v>
          </cell>
          <cell r="J38">
            <v>122</v>
          </cell>
          <cell r="K38">
            <v>83</v>
          </cell>
        </row>
        <row r="39">
          <cell r="A39" t="str">
            <v>동문동</v>
          </cell>
          <cell r="B39">
            <v>1138</v>
          </cell>
          <cell r="C39">
            <v>322</v>
          </cell>
          <cell r="D39">
            <v>100</v>
          </cell>
          <cell r="E39">
            <v>42</v>
          </cell>
          <cell r="F39">
            <v>54</v>
          </cell>
          <cell r="G39">
            <v>4</v>
          </cell>
          <cell r="H39">
            <v>38</v>
          </cell>
          <cell r="I39">
            <v>0</v>
          </cell>
          <cell r="J39">
            <v>151</v>
          </cell>
          <cell r="K39">
            <v>119</v>
          </cell>
        </row>
        <row r="40">
          <cell r="A40" t="str">
            <v>동성동</v>
          </cell>
          <cell r="B40">
            <v>798</v>
          </cell>
          <cell r="C40">
            <v>236</v>
          </cell>
          <cell r="D40">
            <v>59</v>
          </cell>
          <cell r="E40">
            <v>40</v>
          </cell>
          <cell r="F40">
            <v>19</v>
          </cell>
          <cell r="G40">
            <v>0</v>
          </cell>
          <cell r="H40">
            <v>11</v>
          </cell>
          <cell r="I40">
            <v>14</v>
          </cell>
          <cell r="J40">
            <v>79</v>
          </cell>
          <cell r="K40">
            <v>74</v>
          </cell>
        </row>
        <row r="41">
          <cell r="A41" t="str">
            <v>신흥동</v>
          </cell>
          <cell r="B41">
            <v>1771</v>
          </cell>
          <cell r="C41">
            <v>516</v>
          </cell>
          <cell r="D41">
            <v>123</v>
          </cell>
          <cell r="E41">
            <v>31</v>
          </cell>
          <cell r="F41">
            <v>71</v>
          </cell>
          <cell r="G41">
            <v>21</v>
          </cell>
          <cell r="H41">
            <v>50</v>
          </cell>
          <cell r="I41">
            <v>140</v>
          </cell>
          <cell r="J41">
            <v>183</v>
          </cell>
          <cell r="K41">
            <v>160</v>
          </cell>
        </row>
        <row r="42">
          <cell r="A42" t="str">
            <v>자료 : 친환경농업정책팀</v>
          </cell>
        </row>
        <row r="43">
          <cell r="A43" t="str">
            <v>주 : 2004년 자료부터 서식 변경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발전현황"/>
      <sheetName val="2.용도별전력사용량"/>
      <sheetName val="3.제조업중분류별전력사용량"/>
      <sheetName val="원본"/>
      <sheetName val="xxxxxxxx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합체</v>
          </cell>
          <cell r="D1" t="str">
            <v>분류별</v>
          </cell>
          <cell r="F1" t="str">
            <v>판매량</v>
          </cell>
        </row>
        <row r="2">
          <cell r="C2" t="str">
            <v>1 월</v>
          </cell>
          <cell r="D2" t="str">
            <v>총계</v>
          </cell>
          <cell r="F2">
            <v>2530846.355</v>
          </cell>
        </row>
        <row r="3">
          <cell r="C3" t="str">
            <v>1 월</v>
          </cell>
          <cell r="D3" t="str">
            <v>농수산업계</v>
          </cell>
          <cell r="F3">
            <v>103368.546</v>
          </cell>
        </row>
        <row r="4">
          <cell r="C4" t="str">
            <v>1 월</v>
          </cell>
          <cell r="D4" t="str">
            <v>농업임업</v>
          </cell>
          <cell r="F4">
            <v>96141.535000000003</v>
          </cell>
        </row>
        <row r="5">
          <cell r="C5" t="str">
            <v>1 월</v>
          </cell>
          <cell r="D5" t="str">
            <v>어업</v>
          </cell>
          <cell r="F5">
            <v>7227.0110000000004</v>
          </cell>
        </row>
        <row r="6">
          <cell r="C6" t="str">
            <v>1 월</v>
          </cell>
          <cell r="D6" t="str">
            <v>광업계</v>
          </cell>
          <cell r="F6">
            <v>12523.892</v>
          </cell>
        </row>
        <row r="7">
          <cell r="C7" t="str">
            <v>1 월</v>
          </cell>
          <cell r="D7" t="str">
            <v>석탄원유</v>
          </cell>
          <cell r="F7">
            <v>593.64400000000001</v>
          </cell>
        </row>
        <row r="8">
          <cell r="C8" t="str">
            <v>1 월</v>
          </cell>
          <cell r="D8" t="str">
            <v>금속비금속</v>
          </cell>
          <cell r="F8">
            <v>11930.248</v>
          </cell>
        </row>
        <row r="9">
          <cell r="C9" t="str">
            <v>1 월</v>
          </cell>
          <cell r="D9" t="str">
            <v>제조업계</v>
          </cell>
          <cell r="F9">
            <v>2414953.9169999999</v>
          </cell>
        </row>
        <row r="10">
          <cell r="C10" t="str">
            <v>1 월</v>
          </cell>
          <cell r="D10" t="str">
            <v>식료품계</v>
          </cell>
          <cell r="F10">
            <v>36844.391000000003</v>
          </cell>
        </row>
        <row r="11">
          <cell r="C11" t="str">
            <v>1 월</v>
          </cell>
          <cell r="D11" t="str">
            <v>식료품제조</v>
          </cell>
          <cell r="F11">
            <v>31195.537</v>
          </cell>
        </row>
        <row r="12">
          <cell r="C12" t="str">
            <v>1 월</v>
          </cell>
          <cell r="D12" t="str">
            <v>음료품제조</v>
          </cell>
          <cell r="F12">
            <v>2903.1210000000001</v>
          </cell>
        </row>
        <row r="13">
          <cell r="C13" t="str">
            <v>1 월</v>
          </cell>
          <cell r="D13" t="str">
            <v>담배제조업</v>
          </cell>
          <cell r="F13">
            <v>2745.7330000000002</v>
          </cell>
        </row>
        <row r="14">
          <cell r="C14" t="str">
            <v>1 월</v>
          </cell>
          <cell r="D14" t="str">
            <v>섬유의복계</v>
          </cell>
          <cell r="F14">
            <v>335688.495</v>
          </cell>
        </row>
        <row r="15">
          <cell r="C15" t="str">
            <v>1 월</v>
          </cell>
          <cell r="D15" t="str">
            <v>섬유</v>
          </cell>
          <cell r="F15">
            <v>333520.09100000001</v>
          </cell>
        </row>
        <row r="16">
          <cell r="C16" t="str">
            <v>1 월</v>
          </cell>
          <cell r="D16" t="str">
            <v>의복모피</v>
          </cell>
          <cell r="F16">
            <v>686.00099999999998</v>
          </cell>
        </row>
        <row r="17">
          <cell r="C17" t="str">
            <v>1 월</v>
          </cell>
          <cell r="D17" t="str">
            <v>가죽신발</v>
          </cell>
          <cell r="F17">
            <v>1482.403</v>
          </cell>
        </row>
        <row r="18">
          <cell r="C18" t="str">
            <v>1 월</v>
          </cell>
          <cell r="D18" t="str">
            <v>목재나무</v>
          </cell>
          <cell r="F18">
            <v>5695.2650000000003</v>
          </cell>
        </row>
        <row r="19">
          <cell r="C19" t="str">
            <v>1 월</v>
          </cell>
          <cell r="D19" t="str">
            <v>펄프종이</v>
          </cell>
          <cell r="F19">
            <v>24755.666000000001</v>
          </cell>
        </row>
        <row r="20">
          <cell r="C20" t="str">
            <v>1 월</v>
          </cell>
          <cell r="D20" t="str">
            <v>출판인쇄</v>
          </cell>
          <cell r="F20">
            <v>3623.5219999999999</v>
          </cell>
        </row>
        <row r="21">
          <cell r="C21" t="str">
            <v>1 월</v>
          </cell>
          <cell r="D21" t="str">
            <v>석유화학계</v>
          </cell>
          <cell r="F21">
            <v>200162.95800000001</v>
          </cell>
        </row>
        <row r="22">
          <cell r="C22" t="str">
            <v>1 월</v>
          </cell>
          <cell r="D22" t="str">
            <v>석유정제</v>
          </cell>
          <cell r="F22">
            <v>3172.5320000000002</v>
          </cell>
        </row>
        <row r="23">
          <cell r="C23" t="str">
            <v>1 월</v>
          </cell>
          <cell r="D23" t="str">
            <v>화학제품</v>
          </cell>
          <cell r="F23">
            <v>146744.272</v>
          </cell>
        </row>
        <row r="24">
          <cell r="C24" t="str">
            <v>1 월</v>
          </cell>
          <cell r="D24" t="str">
            <v>고무플라</v>
          </cell>
          <cell r="F24">
            <v>50246.154000000002</v>
          </cell>
        </row>
        <row r="25">
          <cell r="C25" t="str">
            <v>1 월</v>
          </cell>
          <cell r="D25" t="str">
            <v>요업</v>
          </cell>
          <cell r="F25">
            <v>79221.645999999993</v>
          </cell>
        </row>
        <row r="26">
          <cell r="C26" t="str">
            <v>1 월</v>
          </cell>
          <cell r="D26" t="str">
            <v>유리</v>
          </cell>
          <cell r="F26">
            <v>29397.592000000001</v>
          </cell>
        </row>
        <row r="27">
          <cell r="C27" t="str">
            <v>1 월</v>
          </cell>
          <cell r="D27" t="str">
            <v>시멘트</v>
          </cell>
          <cell r="F27">
            <v>49824.053999999996</v>
          </cell>
        </row>
        <row r="28">
          <cell r="C28" t="str">
            <v>1 월</v>
          </cell>
          <cell r="D28" t="str">
            <v>1차금속</v>
          </cell>
          <cell r="F28">
            <v>1010914.024</v>
          </cell>
        </row>
        <row r="29">
          <cell r="C29" t="str">
            <v>1 월</v>
          </cell>
          <cell r="D29" t="str">
            <v>조립금속</v>
          </cell>
          <cell r="F29">
            <v>60892.584000000003</v>
          </cell>
        </row>
        <row r="30">
          <cell r="C30" t="str">
            <v>1 월</v>
          </cell>
          <cell r="D30" t="str">
            <v>기타기계</v>
          </cell>
          <cell r="F30">
            <v>44148.711000000003</v>
          </cell>
        </row>
        <row r="31">
          <cell r="C31" t="str">
            <v>1 월</v>
          </cell>
          <cell r="D31" t="str">
            <v>사무기기</v>
          </cell>
          <cell r="F31">
            <v>1768.6489999999999</v>
          </cell>
        </row>
        <row r="32">
          <cell r="C32" t="str">
            <v>1 월</v>
          </cell>
          <cell r="D32" t="str">
            <v>전기기기</v>
          </cell>
          <cell r="F32">
            <v>40451.919999999998</v>
          </cell>
        </row>
        <row r="33">
          <cell r="C33" t="str">
            <v>1 월</v>
          </cell>
          <cell r="D33" t="str">
            <v>영상음향</v>
          </cell>
          <cell r="F33">
            <v>401837.10100000002</v>
          </cell>
        </row>
        <row r="34">
          <cell r="C34" t="str">
            <v>1 월</v>
          </cell>
          <cell r="D34" t="str">
            <v>의료광학</v>
          </cell>
          <cell r="F34">
            <v>12340.767</v>
          </cell>
        </row>
        <row r="35">
          <cell r="C35" t="str">
            <v>1 월</v>
          </cell>
          <cell r="D35" t="str">
            <v>자동차</v>
          </cell>
          <cell r="F35">
            <v>138490.67800000001</v>
          </cell>
        </row>
        <row r="36">
          <cell r="C36" t="str">
            <v>1 월</v>
          </cell>
          <cell r="D36" t="str">
            <v>기타운송</v>
          </cell>
          <cell r="F36">
            <v>8852.07</v>
          </cell>
        </row>
        <row r="37">
          <cell r="C37" t="str">
            <v>1 월</v>
          </cell>
          <cell r="D37" t="str">
            <v>가구및기타</v>
          </cell>
          <cell r="F37">
            <v>3478.0740000000001</v>
          </cell>
        </row>
        <row r="38">
          <cell r="C38" t="str">
            <v>1 월</v>
          </cell>
          <cell r="D38" t="str">
            <v>재생재료</v>
          </cell>
          <cell r="F38">
            <v>5787.3959999999997</v>
          </cell>
        </row>
        <row r="39">
          <cell r="C39" t="str">
            <v>2 월</v>
          </cell>
          <cell r="D39" t="str">
            <v>총계</v>
          </cell>
          <cell r="F39">
            <v>2313908.5150000001</v>
          </cell>
        </row>
        <row r="40">
          <cell r="C40" t="str">
            <v>2 월</v>
          </cell>
          <cell r="D40" t="str">
            <v>농수산업계</v>
          </cell>
          <cell r="F40">
            <v>102757.497</v>
          </cell>
        </row>
        <row r="41">
          <cell r="C41" t="str">
            <v>2 월</v>
          </cell>
          <cell r="D41" t="str">
            <v>농업임업</v>
          </cell>
          <cell r="F41">
            <v>95747.331999999995</v>
          </cell>
        </row>
        <row r="42">
          <cell r="C42" t="str">
            <v>2 월</v>
          </cell>
          <cell r="D42" t="str">
            <v>어업</v>
          </cell>
          <cell r="F42">
            <v>7010.165</v>
          </cell>
        </row>
        <row r="43">
          <cell r="C43" t="str">
            <v>2 월</v>
          </cell>
          <cell r="D43" t="str">
            <v>광업계</v>
          </cell>
          <cell r="F43">
            <v>11072.861999999999</v>
          </cell>
        </row>
        <row r="44">
          <cell r="C44" t="str">
            <v>2 월</v>
          </cell>
          <cell r="D44" t="str">
            <v>석탄원유</v>
          </cell>
          <cell r="F44">
            <v>550.24099999999999</v>
          </cell>
        </row>
        <row r="45">
          <cell r="C45" t="str">
            <v>2 월</v>
          </cell>
          <cell r="D45" t="str">
            <v>금속비금속</v>
          </cell>
          <cell r="F45">
            <v>10522.620999999999</v>
          </cell>
        </row>
        <row r="46">
          <cell r="C46" t="str">
            <v>2 월</v>
          </cell>
          <cell r="D46" t="str">
            <v>제조업계</v>
          </cell>
          <cell r="F46">
            <v>2200078.156</v>
          </cell>
        </row>
        <row r="47">
          <cell r="C47" t="str">
            <v>2 월</v>
          </cell>
          <cell r="D47" t="str">
            <v>식료품계</v>
          </cell>
          <cell r="F47">
            <v>35013.321000000004</v>
          </cell>
        </row>
        <row r="48">
          <cell r="C48" t="str">
            <v>2 월</v>
          </cell>
          <cell r="D48" t="str">
            <v>식료품제조</v>
          </cell>
          <cell r="F48">
            <v>30445.861000000001</v>
          </cell>
        </row>
        <row r="49">
          <cell r="C49" t="str">
            <v>2 월</v>
          </cell>
          <cell r="D49" t="str">
            <v>음료품제조</v>
          </cell>
          <cell r="F49">
            <v>2568.9499999999998</v>
          </cell>
        </row>
        <row r="50">
          <cell r="C50" t="str">
            <v>2 월</v>
          </cell>
          <cell r="D50" t="str">
            <v>담배제조업</v>
          </cell>
          <cell r="F50">
            <v>1998.51</v>
          </cell>
        </row>
        <row r="51">
          <cell r="C51" t="str">
            <v>2 월</v>
          </cell>
          <cell r="D51" t="str">
            <v>섬유의복계</v>
          </cell>
          <cell r="F51">
            <v>305931.33100000001</v>
          </cell>
        </row>
        <row r="52">
          <cell r="C52" t="str">
            <v>2 월</v>
          </cell>
          <cell r="D52" t="str">
            <v>섬유</v>
          </cell>
          <cell r="F52">
            <v>303829.185</v>
          </cell>
        </row>
        <row r="53">
          <cell r="C53" t="str">
            <v>2 월</v>
          </cell>
          <cell r="D53" t="str">
            <v>의복모피</v>
          </cell>
          <cell r="F53">
            <v>704.85799999999995</v>
          </cell>
        </row>
        <row r="54">
          <cell r="C54" t="str">
            <v>2 월</v>
          </cell>
          <cell r="D54" t="str">
            <v>가죽신발</v>
          </cell>
          <cell r="F54">
            <v>1397.288</v>
          </cell>
        </row>
        <row r="55">
          <cell r="C55" t="str">
            <v>2 월</v>
          </cell>
          <cell r="D55" t="str">
            <v>목재나무</v>
          </cell>
          <cell r="F55">
            <v>5279.46</v>
          </cell>
        </row>
        <row r="56">
          <cell r="C56" t="str">
            <v>2 월</v>
          </cell>
          <cell r="D56" t="str">
            <v>펄프종이</v>
          </cell>
          <cell r="F56">
            <v>21600.686000000002</v>
          </cell>
        </row>
        <row r="57">
          <cell r="C57" t="str">
            <v>2 월</v>
          </cell>
          <cell r="D57" t="str">
            <v>출판인쇄</v>
          </cell>
          <cell r="F57">
            <v>3401.326</v>
          </cell>
        </row>
        <row r="58">
          <cell r="C58" t="str">
            <v>2 월</v>
          </cell>
          <cell r="D58" t="str">
            <v>석유화학계</v>
          </cell>
          <cell r="F58">
            <v>188028.09</v>
          </cell>
        </row>
        <row r="59">
          <cell r="C59" t="str">
            <v>2 월</v>
          </cell>
          <cell r="D59" t="str">
            <v>석유정제</v>
          </cell>
          <cell r="F59">
            <v>2744.319</v>
          </cell>
        </row>
        <row r="60">
          <cell r="C60" t="str">
            <v>2 월</v>
          </cell>
          <cell r="D60" t="str">
            <v>화학제품</v>
          </cell>
          <cell r="F60">
            <v>137806.46900000001</v>
          </cell>
        </row>
        <row r="61">
          <cell r="C61" t="str">
            <v>2 월</v>
          </cell>
          <cell r="D61" t="str">
            <v>고무플라</v>
          </cell>
          <cell r="F61">
            <v>47477.302000000003</v>
          </cell>
        </row>
        <row r="62">
          <cell r="C62" t="str">
            <v>2 월</v>
          </cell>
          <cell r="D62" t="str">
            <v>요업</v>
          </cell>
          <cell r="F62">
            <v>74472.971000000005</v>
          </cell>
        </row>
        <row r="63">
          <cell r="C63" t="str">
            <v>2 월</v>
          </cell>
          <cell r="D63" t="str">
            <v>유리</v>
          </cell>
          <cell r="F63">
            <v>27446.224999999999</v>
          </cell>
        </row>
        <row r="64">
          <cell r="C64" t="str">
            <v>2 월</v>
          </cell>
          <cell r="D64" t="str">
            <v>시멘트</v>
          </cell>
          <cell r="F64">
            <v>47026.745999999999</v>
          </cell>
        </row>
        <row r="65">
          <cell r="C65" t="str">
            <v>2 월</v>
          </cell>
          <cell r="D65" t="str">
            <v>1차금속</v>
          </cell>
          <cell r="F65">
            <v>901007.91399999999</v>
          </cell>
        </row>
        <row r="66">
          <cell r="C66" t="str">
            <v>2 월</v>
          </cell>
          <cell r="D66" t="str">
            <v>조립금속</v>
          </cell>
          <cell r="F66">
            <v>56674.192000000003</v>
          </cell>
        </row>
        <row r="67">
          <cell r="C67" t="str">
            <v>2 월</v>
          </cell>
          <cell r="D67" t="str">
            <v>기타기계</v>
          </cell>
          <cell r="F67">
            <v>42779.62</v>
          </cell>
        </row>
        <row r="68">
          <cell r="C68" t="str">
            <v>2 월</v>
          </cell>
          <cell r="D68" t="str">
            <v>사무기기</v>
          </cell>
          <cell r="F68">
            <v>1713.519</v>
          </cell>
        </row>
        <row r="69">
          <cell r="C69" t="str">
            <v>2 월</v>
          </cell>
          <cell r="D69" t="str">
            <v>전기기기</v>
          </cell>
          <cell r="F69">
            <v>37282.959999999999</v>
          </cell>
        </row>
        <row r="70">
          <cell r="C70" t="str">
            <v>2 월</v>
          </cell>
          <cell r="D70" t="str">
            <v>영상음향</v>
          </cell>
          <cell r="F70">
            <v>368665.58299999998</v>
          </cell>
        </row>
        <row r="71">
          <cell r="C71" t="str">
            <v>2 월</v>
          </cell>
          <cell r="D71" t="str">
            <v>의료광학</v>
          </cell>
          <cell r="F71">
            <v>11881.234</v>
          </cell>
        </row>
        <row r="72">
          <cell r="C72" t="str">
            <v>2 월</v>
          </cell>
          <cell r="D72" t="str">
            <v>자동차</v>
          </cell>
          <cell r="F72">
            <v>129314.91499999999</v>
          </cell>
        </row>
        <row r="73">
          <cell r="C73" t="str">
            <v>2 월</v>
          </cell>
          <cell r="D73" t="str">
            <v>기타운송</v>
          </cell>
          <cell r="F73">
            <v>8355.8619999999992</v>
          </cell>
        </row>
        <row r="74">
          <cell r="C74" t="str">
            <v>2 월</v>
          </cell>
          <cell r="D74" t="str">
            <v>가구및기타</v>
          </cell>
          <cell r="F74">
            <v>3429.4679999999998</v>
          </cell>
        </row>
        <row r="75">
          <cell r="C75" t="str">
            <v>2 월</v>
          </cell>
          <cell r="D75" t="str">
            <v>재생재료</v>
          </cell>
          <cell r="F75">
            <v>5245.7039999999997</v>
          </cell>
        </row>
        <row r="76">
          <cell r="C76" t="str">
            <v>3 월</v>
          </cell>
          <cell r="D76" t="str">
            <v>총계</v>
          </cell>
          <cell r="F76">
            <v>2459232.3080000002</v>
          </cell>
        </row>
        <row r="77">
          <cell r="C77" t="str">
            <v>3 월</v>
          </cell>
          <cell r="D77" t="str">
            <v>농수산업계</v>
          </cell>
          <cell r="F77">
            <v>85066.635999999999</v>
          </cell>
        </row>
        <row r="78">
          <cell r="C78" t="str">
            <v>3 월</v>
          </cell>
          <cell r="D78" t="str">
            <v>농업임업</v>
          </cell>
          <cell r="F78">
            <v>78882.388999999996</v>
          </cell>
        </row>
        <row r="79">
          <cell r="C79" t="str">
            <v>3 월</v>
          </cell>
          <cell r="D79" t="str">
            <v>어업</v>
          </cell>
          <cell r="F79">
            <v>6184.2470000000003</v>
          </cell>
        </row>
        <row r="80">
          <cell r="C80" t="str">
            <v>3 월</v>
          </cell>
          <cell r="D80" t="str">
            <v>광업계</v>
          </cell>
          <cell r="F80">
            <v>12383.017</v>
          </cell>
        </row>
        <row r="81">
          <cell r="C81" t="str">
            <v>3 월</v>
          </cell>
          <cell r="D81" t="str">
            <v>석탄원유</v>
          </cell>
          <cell r="F81">
            <v>680.58</v>
          </cell>
        </row>
        <row r="82">
          <cell r="C82" t="str">
            <v>3 월</v>
          </cell>
          <cell r="D82" t="str">
            <v>금속비금속</v>
          </cell>
          <cell r="F82">
            <v>11702.437</v>
          </cell>
        </row>
        <row r="83">
          <cell r="C83" t="str">
            <v>3 월</v>
          </cell>
          <cell r="D83" t="str">
            <v>제조업계</v>
          </cell>
          <cell r="F83">
            <v>2361782.6549999998</v>
          </cell>
        </row>
        <row r="84">
          <cell r="C84" t="str">
            <v>3 월</v>
          </cell>
          <cell r="D84" t="str">
            <v>식료품계</v>
          </cell>
          <cell r="F84">
            <v>34007.542000000001</v>
          </cell>
        </row>
        <row r="85">
          <cell r="C85" t="str">
            <v>3 월</v>
          </cell>
          <cell r="D85" t="str">
            <v>식료품제조</v>
          </cell>
          <cell r="F85">
            <v>28729.437999999998</v>
          </cell>
        </row>
        <row r="86">
          <cell r="C86" t="str">
            <v>3 월</v>
          </cell>
          <cell r="D86" t="str">
            <v>음료품제조</v>
          </cell>
          <cell r="F86">
            <v>2834.0949999999998</v>
          </cell>
        </row>
        <row r="87">
          <cell r="C87" t="str">
            <v>3 월</v>
          </cell>
          <cell r="D87" t="str">
            <v>담배제조업</v>
          </cell>
          <cell r="F87">
            <v>2444.009</v>
          </cell>
        </row>
        <row r="88">
          <cell r="C88" t="str">
            <v>3 월</v>
          </cell>
          <cell r="D88" t="str">
            <v>섬유의복계</v>
          </cell>
          <cell r="F88">
            <v>325398.19199999998</v>
          </cell>
        </row>
        <row r="89">
          <cell r="C89" t="str">
            <v>3 월</v>
          </cell>
          <cell r="D89" t="str">
            <v>섬유</v>
          </cell>
          <cell r="F89">
            <v>323441.41200000001</v>
          </cell>
        </row>
        <row r="90">
          <cell r="C90" t="str">
            <v>3 월</v>
          </cell>
          <cell r="D90" t="str">
            <v>의복모피</v>
          </cell>
          <cell r="F90">
            <v>637.80700000000002</v>
          </cell>
        </row>
        <row r="91">
          <cell r="C91" t="str">
            <v>3 월</v>
          </cell>
          <cell r="D91" t="str">
            <v>가죽신발</v>
          </cell>
          <cell r="F91">
            <v>1318.973</v>
          </cell>
        </row>
        <row r="92">
          <cell r="C92" t="str">
            <v>3 월</v>
          </cell>
          <cell r="D92" t="str">
            <v>목재나무</v>
          </cell>
          <cell r="F92">
            <v>5038.1030000000001</v>
          </cell>
        </row>
        <row r="93">
          <cell r="C93" t="str">
            <v>3 월</v>
          </cell>
          <cell r="D93" t="str">
            <v>펄프종이</v>
          </cell>
          <cell r="F93">
            <v>24146.375</v>
          </cell>
        </row>
        <row r="94">
          <cell r="C94" t="str">
            <v>3 월</v>
          </cell>
          <cell r="D94" t="str">
            <v>출판인쇄</v>
          </cell>
          <cell r="F94">
            <v>3285.2240000000002</v>
          </cell>
        </row>
        <row r="95">
          <cell r="C95" t="str">
            <v>3 월</v>
          </cell>
          <cell r="D95" t="str">
            <v>석유화학계</v>
          </cell>
          <cell r="F95">
            <v>201581.41800000001</v>
          </cell>
        </row>
        <row r="96">
          <cell r="C96" t="str">
            <v>3 월</v>
          </cell>
          <cell r="D96" t="str">
            <v>석유정제</v>
          </cell>
          <cell r="F96">
            <v>3109.4520000000002</v>
          </cell>
        </row>
        <row r="97">
          <cell r="C97" t="str">
            <v>3 월</v>
          </cell>
          <cell r="D97" t="str">
            <v>화학제품</v>
          </cell>
          <cell r="F97">
            <v>149594.19899999999</v>
          </cell>
        </row>
        <row r="98">
          <cell r="C98" t="str">
            <v>3 월</v>
          </cell>
          <cell r="D98" t="str">
            <v>고무플라</v>
          </cell>
          <cell r="F98">
            <v>48877.767</v>
          </cell>
        </row>
        <row r="99">
          <cell r="C99" t="str">
            <v>3 월</v>
          </cell>
          <cell r="D99" t="str">
            <v>요업</v>
          </cell>
          <cell r="F99">
            <v>79951.895999999993</v>
          </cell>
        </row>
        <row r="100">
          <cell r="C100" t="str">
            <v>3 월</v>
          </cell>
          <cell r="D100" t="str">
            <v>유리</v>
          </cell>
          <cell r="F100">
            <v>29768.751</v>
          </cell>
        </row>
        <row r="101">
          <cell r="C101" t="str">
            <v>3 월</v>
          </cell>
          <cell r="D101" t="str">
            <v>시멘트</v>
          </cell>
          <cell r="F101">
            <v>50183.144999999997</v>
          </cell>
        </row>
        <row r="102">
          <cell r="C102" t="str">
            <v>3 월</v>
          </cell>
          <cell r="D102" t="str">
            <v>1차금속</v>
          </cell>
          <cell r="F102">
            <v>968755.83299999998</v>
          </cell>
        </row>
        <row r="103">
          <cell r="C103" t="str">
            <v>3 월</v>
          </cell>
          <cell r="D103" t="str">
            <v>조립금속</v>
          </cell>
          <cell r="F103">
            <v>58833.521999999997</v>
          </cell>
        </row>
        <row r="104">
          <cell r="C104" t="str">
            <v>3 월</v>
          </cell>
          <cell r="D104" t="str">
            <v>기타기계</v>
          </cell>
          <cell r="F104">
            <v>41970.788</v>
          </cell>
        </row>
        <row r="105">
          <cell r="C105" t="str">
            <v>3 월</v>
          </cell>
          <cell r="D105" t="str">
            <v>사무기기</v>
          </cell>
          <cell r="F105">
            <v>1569.09</v>
          </cell>
        </row>
        <row r="106">
          <cell r="C106" t="str">
            <v>3 월</v>
          </cell>
          <cell r="D106" t="str">
            <v>전기기기</v>
          </cell>
          <cell r="F106">
            <v>41866.506000000001</v>
          </cell>
        </row>
        <row r="107">
          <cell r="C107" t="str">
            <v>3 월</v>
          </cell>
          <cell r="D107" t="str">
            <v>영상음향</v>
          </cell>
          <cell r="F107">
            <v>408654.39299999998</v>
          </cell>
        </row>
        <row r="108">
          <cell r="C108" t="str">
            <v>3 월</v>
          </cell>
          <cell r="D108" t="str">
            <v>의료광학</v>
          </cell>
          <cell r="F108">
            <v>13003.306</v>
          </cell>
        </row>
        <row r="109">
          <cell r="C109" t="str">
            <v>3 월</v>
          </cell>
          <cell r="D109" t="str">
            <v>자동차</v>
          </cell>
          <cell r="F109">
            <v>136427.32500000001</v>
          </cell>
        </row>
        <row r="110">
          <cell r="C110" t="str">
            <v>3 월</v>
          </cell>
          <cell r="D110" t="str">
            <v>기타운송</v>
          </cell>
          <cell r="F110">
            <v>8740.4220000000005</v>
          </cell>
        </row>
        <row r="111">
          <cell r="C111" t="str">
            <v>3 월</v>
          </cell>
          <cell r="D111" t="str">
            <v>가구및기타</v>
          </cell>
          <cell r="F111">
            <v>3352.3429999999998</v>
          </cell>
        </row>
        <row r="112">
          <cell r="C112" t="str">
            <v>3 월</v>
          </cell>
          <cell r="D112" t="str">
            <v>재생재료</v>
          </cell>
          <cell r="F112">
            <v>5200.3770000000004</v>
          </cell>
        </row>
        <row r="113">
          <cell r="C113" t="str">
            <v>4 월</v>
          </cell>
          <cell r="D113" t="str">
            <v>총계</v>
          </cell>
          <cell r="F113">
            <v>2424582.645</v>
          </cell>
        </row>
        <row r="114">
          <cell r="C114" t="str">
            <v>4 월</v>
          </cell>
          <cell r="D114" t="str">
            <v>농수산업계</v>
          </cell>
          <cell r="F114">
            <v>79420.013999999996</v>
          </cell>
        </row>
        <row r="115">
          <cell r="C115" t="str">
            <v>4 월</v>
          </cell>
          <cell r="D115" t="str">
            <v>농업임업</v>
          </cell>
          <cell r="F115">
            <v>72781.235000000001</v>
          </cell>
        </row>
        <row r="116">
          <cell r="C116" t="str">
            <v>4 월</v>
          </cell>
          <cell r="D116" t="str">
            <v>어업</v>
          </cell>
          <cell r="F116">
            <v>6638.7790000000005</v>
          </cell>
        </row>
        <row r="117">
          <cell r="C117" t="str">
            <v>4 월</v>
          </cell>
          <cell r="D117" t="str">
            <v>광업계</v>
          </cell>
          <cell r="F117">
            <v>13333.962</v>
          </cell>
        </row>
        <row r="118">
          <cell r="C118" t="str">
            <v>4 월</v>
          </cell>
          <cell r="D118" t="str">
            <v>석탄원유</v>
          </cell>
          <cell r="F118">
            <v>671.15700000000004</v>
          </cell>
        </row>
        <row r="119">
          <cell r="C119" t="str">
            <v>4 월</v>
          </cell>
          <cell r="D119" t="str">
            <v>금속비금속</v>
          </cell>
          <cell r="F119">
            <v>12662.805</v>
          </cell>
        </row>
        <row r="120">
          <cell r="C120" t="str">
            <v>4 월</v>
          </cell>
          <cell r="D120" t="str">
            <v>제조업계</v>
          </cell>
          <cell r="F120">
            <v>2331828.6690000002</v>
          </cell>
        </row>
        <row r="121">
          <cell r="C121" t="str">
            <v>4 월</v>
          </cell>
          <cell r="D121" t="str">
            <v>식료품계</v>
          </cell>
          <cell r="F121">
            <v>35867.701999999997</v>
          </cell>
        </row>
        <row r="122">
          <cell r="C122" t="str">
            <v>4 월</v>
          </cell>
          <cell r="D122" t="str">
            <v>식료품제조</v>
          </cell>
          <cell r="F122">
            <v>31080.198</v>
          </cell>
        </row>
        <row r="123">
          <cell r="C123" t="str">
            <v>4 월</v>
          </cell>
          <cell r="D123" t="str">
            <v>음료품제조</v>
          </cell>
          <cell r="F123">
            <v>2986.703</v>
          </cell>
        </row>
        <row r="124">
          <cell r="C124" t="str">
            <v>4 월</v>
          </cell>
          <cell r="D124" t="str">
            <v>담배제조업</v>
          </cell>
          <cell r="F124">
            <v>1800.8009999999999</v>
          </cell>
        </row>
        <row r="125">
          <cell r="C125" t="str">
            <v>4 월</v>
          </cell>
          <cell r="D125" t="str">
            <v>섬유의복계</v>
          </cell>
          <cell r="F125">
            <v>329390.54599999997</v>
          </cell>
        </row>
        <row r="126">
          <cell r="C126" t="str">
            <v>4 월</v>
          </cell>
          <cell r="D126" t="str">
            <v>섬유</v>
          </cell>
          <cell r="F126">
            <v>327311.853</v>
          </cell>
        </row>
        <row r="127">
          <cell r="C127" t="str">
            <v>4 월</v>
          </cell>
          <cell r="D127" t="str">
            <v>의복모피</v>
          </cell>
          <cell r="F127">
            <v>679.91899999999998</v>
          </cell>
        </row>
        <row r="128">
          <cell r="C128" t="str">
            <v>4 월</v>
          </cell>
          <cell r="D128" t="str">
            <v>가죽신발</v>
          </cell>
          <cell r="F128">
            <v>1398.7739999999999</v>
          </cell>
        </row>
        <row r="129">
          <cell r="C129" t="str">
            <v>4 월</v>
          </cell>
          <cell r="D129" t="str">
            <v>목재나무</v>
          </cell>
          <cell r="F129">
            <v>5310.99</v>
          </cell>
        </row>
        <row r="130">
          <cell r="C130" t="str">
            <v>4 월</v>
          </cell>
          <cell r="D130" t="str">
            <v>펄프종이</v>
          </cell>
          <cell r="F130">
            <v>24039.866999999998</v>
          </cell>
        </row>
        <row r="131">
          <cell r="C131" t="str">
            <v>4 월</v>
          </cell>
          <cell r="D131" t="str">
            <v>출판인쇄</v>
          </cell>
          <cell r="F131">
            <v>3128.89</v>
          </cell>
        </row>
        <row r="132">
          <cell r="C132" t="str">
            <v>4 월</v>
          </cell>
          <cell r="D132" t="str">
            <v>석유화학계</v>
          </cell>
          <cell r="F132">
            <v>204217.005</v>
          </cell>
        </row>
        <row r="133">
          <cell r="C133" t="str">
            <v>4 월</v>
          </cell>
          <cell r="D133" t="str">
            <v>석유정제</v>
          </cell>
          <cell r="F133">
            <v>3025.0169999999998</v>
          </cell>
        </row>
        <row r="134">
          <cell r="C134" t="str">
            <v>4 월</v>
          </cell>
          <cell r="D134" t="str">
            <v>화학제품</v>
          </cell>
          <cell r="F134">
            <v>151406.02600000001</v>
          </cell>
        </row>
        <row r="135">
          <cell r="C135" t="str">
            <v>4 월</v>
          </cell>
          <cell r="D135" t="str">
            <v>고무플라</v>
          </cell>
          <cell r="F135">
            <v>49785.962</v>
          </cell>
        </row>
        <row r="136">
          <cell r="C136" t="str">
            <v>4 월</v>
          </cell>
          <cell r="D136" t="str">
            <v>요업</v>
          </cell>
          <cell r="F136">
            <v>86245.994999999995</v>
          </cell>
        </row>
        <row r="137">
          <cell r="C137" t="str">
            <v>4 월</v>
          </cell>
          <cell r="D137" t="str">
            <v>유리</v>
          </cell>
          <cell r="F137">
            <v>29276.847000000002</v>
          </cell>
        </row>
        <row r="138">
          <cell r="C138" t="str">
            <v>4 월</v>
          </cell>
          <cell r="D138" t="str">
            <v>시멘트</v>
          </cell>
          <cell r="F138">
            <v>56969.148000000001</v>
          </cell>
        </row>
        <row r="139">
          <cell r="C139" t="str">
            <v>4 월</v>
          </cell>
          <cell r="D139" t="str">
            <v>1차금속</v>
          </cell>
          <cell r="F139">
            <v>928855.22400000005</v>
          </cell>
        </row>
        <row r="140">
          <cell r="C140" t="str">
            <v>4 월</v>
          </cell>
          <cell r="D140" t="str">
            <v>조립금속</v>
          </cell>
          <cell r="F140">
            <v>58853.341999999997</v>
          </cell>
        </row>
        <row r="141">
          <cell r="C141" t="str">
            <v>4 월</v>
          </cell>
          <cell r="D141" t="str">
            <v>기타기계</v>
          </cell>
          <cell r="F141">
            <v>42562.832000000002</v>
          </cell>
        </row>
        <row r="142">
          <cell r="C142" t="str">
            <v>4 월</v>
          </cell>
          <cell r="D142" t="str">
            <v>사무기기</v>
          </cell>
          <cell r="F142">
            <v>1619.0029999999999</v>
          </cell>
        </row>
        <row r="143">
          <cell r="C143" t="str">
            <v>4 월</v>
          </cell>
          <cell r="D143" t="str">
            <v>전기기기</v>
          </cell>
          <cell r="F143">
            <v>40228.379000000001</v>
          </cell>
        </row>
        <row r="144">
          <cell r="C144" t="str">
            <v>4 월</v>
          </cell>
          <cell r="D144" t="str">
            <v>영상음향</v>
          </cell>
          <cell r="F144">
            <v>401666.14299999998</v>
          </cell>
        </row>
        <row r="145">
          <cell r="C145" t="str">
            <v>4 월</v>
          </cell>
          <cell r="D145" t="str">
            <v>의료광학</v>
          </cell>
          <cell r="F145">
            <v>12273.735000000001</v>
          </cell>
        </row>
        <row r="146">
          <cell r="C146" t="str">
            <v>4 월</v>
          </cell>
          <cell r="D146" t="str">
            <v>자동차</v>
          </cell>
          <cell r="F146">
            <v>139539.723</v>
          </cell>
        </row>
        <row r="147">
          <cell r="C147" t="str">
            <v>4 월</v>
          </cell>
          <cell r="D147" t="str">
            <v>기타운송</v>
          </cell>
          <cell r="F147">
            <v>8564.6530000000002</v>
          </cell>
        </row>
        <row r="148">
          <cell r="C148" t="str">
            <v>4 월</v>
          </cell>
          <cell r="D148" t="str">
            <v>가구및기타</v>
          </cell>
          <cell r="F148">
            <v>3577.703</v>
          </cell>
        </row>
        <row r="149">
          <cell r="C149" t="str">
            <v>4 월</v>
          </cell>
          <cell r="D149" t="str">
            <v>재생재료</v>
          </cell>
          <cell r="F149">
            <v>5886.9369999999999</v>
          </cell>
        </row>
        <row r="150">
          <cell r="C150" t="str">
            <v>5 월</v>
          </cell>
          <cell r="D150" t="str">
            <v>총계</v>
          </cell>
          <cell r="F150">
            <v>2434171.0249999999</v>
          </cell>
        </row>
        <row r="151">
          <cell r="C151" t="str">
            <v>5 월</v>
          </cell>
          <cell r="D151" t="str">
            <v>농수산업계</v>
          </cell>
          <cell r="F151">
            <v>72604.811000000002</v>
          </cell>
        </row>
        <row r="152">
          <cell r="C152" t="str">
            <v>5 월</v>
          </cell>
          <cell r="D152" t="str">
            <v>농업임업</v>
          </cell>
          <cell r="F152">
            <v>66067.623999999996</v>
          </cell>
        </row>
        <row r="153">
          <cell r="C153" t="str">
            <v>5 월</v>
          </cell>
          <cell r="D153" t="str">
            <v>어업</v>
          </cell>
          <cell r="F153">
            <v>6537.1869999999999</v>
          </cell>
        </row>
        <row r="154">
          <cell r="C154" t="str">
            <v>5 월</v>
          </cell>
          <cell r="D154" t="str">
            <v>광업계</v>
          </cell>
          <cell r="F154">
            <v>13037.332</v>
          </cell>
        </row>
        <row r="155">
          <cell r="C155" t="str">
            <v>5 월</v>
          </cell>
          <cell r="D155" t="str">
            <v>석탄원유</v>
          </cell>
          <cell r="F155">
            <v>556.14499999999998</v>
          </cell>
        </row>
        <row r="156">
          <cell r="C156" t="str">
            <v>5 월</v>
          </cell>
          <cell r="D156" t="str">
            <v>금속비금속</v>
          </cell>
          <cell r="F156">
            <v>12481.187</v>
          </cell>
        </row>
        <row r="157">
          <cell r="C157" t="str">
            <v>5 월</v>
          </cell>
          <cell r="D157" t="str">
            <v>제조업계</v>
          </cell>
          <cell r="F157">
            <v>2348528.8820000002</v>
          </cell>
        </row>
        <row r="158">
          <cell r="C158" t="str">
            <v>5 월</v>
          </cell>
          <cell r="D158" t="str">
            <v>식료품계</v>
          </cell>
          <cell r="F158">
            <v>36409.934999999998</v>
          </cell>
        </row>
        <row r="159">
          <cell r="C159" t="str">
            <v>5 월</v>
          </cell>
          <cell r="D159" t="str">
            <v>식료품제조</v>
          </cell>
          <cell r="F159">
            <v>30897.445</v>
          </cell>
        </row>
        <row r="160">
          <cell r="C160" t="str">
            <v>5 월</v>
          </cell>
          <cell r="D160" t="str">
            <v>음료품제조</v>
          </cell>
          <cell r="F160">
            <v>3032.5709999999999</v>
          </cell>
        </row>
        <row r="161">
          <cell r="C161" t="str">
            <v>5 월</v>
          </cell>
          <cell r="D161" t="str">
            <v>담배제조업</v>
          </cell>
          <cell r="F161">
            <v>2479.9189999999999</v>
          </cell>
        </row>
        <row r="162">
          <cell r="C162" t="str">
            <v>5 월</v>
          </cell>
          <cell r="D162" t="str">
            <v>섬유의복계</v>
          </cell>
          <cell r="F162">
            <v>335401.848</v>
          </cell>
        </row>
        <row r="163">
          <cell r="C163" t="str">
            <v>5 월</v>
          </cell>
          <cell r="D163" t="str">
            <v>섬유</v>
          </cell>
          <cell r="F163">
            <v>333503.22899999999</v>
          </cell>
        </row>
        <row r="164">
          <cell r="C164" t="str">
            <v>5 월</v>
          </cell>
          <cell r="D164" t="str">
            <v>의복모피</v>
          </cell>
          <cell r="F164">
            <v>606.05600000000004</v>
          </cell>
        </row>
        <row r="165">
          <cell r="C165" t="str">
            <v>5 월</v>
          </cell>
          <cell r="D165" t="str">
            <v>가죽신발</v>
          </cell>
          <cell r="F165">
            <v>1292.5630000000001</v>
          </cell>
        </row>
        <row r="166">
          <cell r="C166" t="str">
            <v>5 월</v>
          </cell>
          <cell r="D166" t="str">
            <v>목재나무</v>
          </cell>
          <cell r="F166">
            <v>4883.9809999999998</v>
          </cell>
        </row>
        <row r="167">
          <cell r="C167" t="str">
            <v>5 월</v>
          </cell>
          <cell r="D167" t="str">
            <v>펄프종이</v>
          </cell>
          <cell r="F167">
            <v>24041.732</v>
          </cell>
        </row>
        <row r="168">
          <cell r="C168" t="str">
            <v>5 월</v>
          </cell>
          <cell r="D168" t="str">
            <v>출판인쇄</v>
          </cell>
          <cell r="F168">
            <v>3072.2269999999999</v>
          </cell>
        </row>
        <row r="169">
          <cell r="C169" t="str">
            <v>5 월</v>
          </cell>
          <cell r="D169" t="str">
            <v>석유화학계</v>
          </cell>
          <cell r="F169">
            <v>208797.53099999999</v>
          </cell>
        </row>
        <row r="170">
          <cell r="C170" t="str">
            <v>5 월</v>
          </cell>
          <cell r="D170" t="str">
            <v>석유정제</v>
          </cell>
          <cell r="F170">
            <v>2811.1109999999999</v>
          </cell>
        </row>
        <row r="171">
          <cell r="C171" t="str">
            <v>5 월</v>
          </cell>
          <cell r="D171" t="str">
            <v>화학제품</v>
          </cell>
          <cell r="F171">
            <v>156028.00899999999</v>
          </cell>
        </row>
        <row r="172">
          <cell r="C172" t="str">
            <v>5 월</v>
          </cell>
          <cell r="D172" t="str">
            <v>고무플라</v>
          </cell>
          <cell r="F172">
            <v>49958.411</v>
          </cell>
        </row>
        <row r="173">
          <cell r="C173" t="str">
            <v>5 월</v>
          </cell>
          <cell r="D173" t="str">
            <v>요업</v>
          </cell>
          <cell r="F173">
            <v>85282.495999999999</v>
          </cell>
        </row>
        <row r="174">
          <cell r="C174" t="str">
            <v>5 월</v>
          </cell>
          <cell r="D174" t="str">
            <v>유리</v>
          </cell>
          <cell r="F174">
            <v>30790.774000000001</v>
          </cell>
        </row>
        <row r="175">
          <cell r="C175" t="str">
            <v>5 월</v>
          </cell>
          <cell r="D175" t="str">
            <v>시멘트</v>
          </cell>
          <cell r="F175">
            <v>54491.722000000002</v>
          </cell>
        </row>
        <row r="176">
          <cell r="C176" t="str">
            <v>5 월</v>
          </cell>
          <cell r="D176" t="str">
            <v>1차금속</v>
          </cell>
          <cell r="F176">
            <v>937244.92799999996</v>
          </cell>
        </row>
        <row r="177">
          <cell r="C177" t="str">
            <v>5 월</v>
          </cell>
          <cell r="D177" t="str">
            <v>조립금속</v>
          </cell>
          <cell r="F177">
            <v>52293.190999999999</v>
          </cell>
        </row>
        <row r="178">
          <cell r="C178" t="str">
            <v>5 월</v>
          </cell>
          <cell r="D178" t="str">
            <v>기타기계</v>
          </cell>
          <cell r="F178">
            <v>38805.298000000003</v>
          </cell>
        </row>
        <row r="179">
          <cell r="C179" t="str">
            <v>5 월</v>
          </cell>
          <cell r="D179" t="str">
            <v>사무기기</v>
          </cell>
          <cell r="F179">
            <v>1532.001</v>
          </cell>
        </row>
        <row r="180">
          <cell r="C180" t="str">
            <v>5 월</v>
          </cell>
          <cell r="D180" t="str">
            <v>전기기기</v>
          </cell>
          <cell r="F180">
            <v>39710.550999999999</v>
          </cell>
        </row>
        <row r="181">
          <cell r="C181" t="str">
            <v>5 월</v>
          </cell>
          <cell r="D181" t="str">
            <v>영상음향</v>
          </cell>
          <cell r="F181">
            <v>421966.533</v>
          </cell>
        </row>
        <row r="182">
          <cell r="C182" t="str">
            <v>5 월</v>
          </cell>
          <cell r="D182" t="str">
            <v>의료광학</v>
          </cell>
          <cell r="F182">
            <v>11945.8</v>
          </cell>
        </row>
        <row r="183">
          <cell r="C183" t="str">
            <v>5 월</v>
          </cell>
          <cell r="D183" t="str">
            <v>자동차</v>
          </cell>
          <cell r="F183">
            <v>130309.455</v>
          </cell>
        </row>
        <row r="184">
          <cell r="C184" t="str">
            <v>5 월</v>
          </cell>
          <cell r="D184" t="str">
            <v>기타운송</v>
          </cell>
          <cell r="F184">
            <v>8426.7739999999994</v>
          </cell>
        </row>
        <row r="185">
          <cell r="C185" t="str">
            <v>5 월</v>
          </cell>
          <cell r="D185" t="str">
            <v>가구및기타</v>
          </cell>
          <cell r="F185">
            <v>2854.3150000000001</v>
          </cell>
        </row>
        <row r="186">
          <cell r="C186" t="str">
            <v>5 월</v>
          </cell>
          <cell r="D186" t="str">
            <v>재생재료</v>
          </cell>
          <cell r="F186">
            <v>5550.2860000000001</v>
          </cell>
        </row>
        <row r="187">
          <cell r="C187" t="str">
            <v>6 월</v>
          </cell>
          <cell r="D187" t="str">
            <v>총계</v>
          </cell>
          <cell r="F187">
            <v>2460837.0649999999</v>
          </cell>
        </row>
        <row r="188">
          <cell r="C188" t="str">
            <v>6 월</v>
          </cell>
          <cell r="D188" t="str">
            <v>농수산업계</v>
          </cell>
          <cell r="F188">
            <v>86657.017999999996</v>
          </cell>
        </row>
        <row r="189">
          <cell r="C189" t="str">
            <v>6 월</v>
          </cell>
          <cell r="D189" t="str">
            <v>농업임업</v>
          </cell>
          <cell r="F189">
            <v>79655.815000000002</v>
          </cell>
        </row>
        <row r="190">
          <cell r="C190" t="str">
            <v>6 월</v>
          </cell>
          <cell r="D190" t="str">
            <v>어업</v>
          </cell>
          <cell r="F190">
            <v>7001.2030000000004</v>
          </cell>
        </row>
        <row r="191">
          <cell r="C191" t="str">
            <v>6 월</v>
          </cell>
          <cell r="D191" t="str">
            <v>광업계</v>
          </cell>
          <cell r="F191">
            <v>12816.245999999999</v>
          </cell>
        </row>
        <row r="192">
          <cell r="C192" t="str">
            <v>6 월</v>
          </cell>
          <cell r="D192" t="str">
            <v>석탄원유</v>
          </cell>
          <cell r="F192">
            <v>605.28</v>
          </cell>
        </row>
        <row r="193">
          <cell r="C193" t="str">
            <v>6 월</v>
          </cell>
          <cell r="D193" t="str">
            <v>금속비금속</v>
          </cell>
          <cell r="F193">
            <v>12210.966</v>
          </cell>
        </row>
        <row r="194">
          <cell r="C194" t="str">
            <v>6 월</v>
          </cell>
          <cell r="D194" t="str">
            <v>제조업계</v>
          </cell>
          <cell r="F194">
            <v>2361363.801</v>
          </cell>
        </row>
        <row r="195">
          <cell r="C195" t="str">
            <v>6 월</v>
          </cell>
          <cell r="D195" t="str">
            <v>식료품계</v>
          </cell>
          <cell r="F195">
            <v>38379.832999999999</v>
          </cell>
        </row>
        <row r="196">
          <cell r="C196" t="str">
            <v>6 월</v>
          </cell>
          <cell r="D196" t="str">
            <v>식료품제조</v>
          </cell>
          <cell r="F196">
            <v>32606.141</v>
          </cell>
        </row>
        <row r="197">
          <cell r="C197" t="str">
            <v>6 월</v>
          </cell>
          <cell r="D197" t="str">
            <v>음료품제조</v>
          </cell>
          <cell r="F197">
            <v>3204.9140000000002</v>
          </cell>
        </row>
        <row r="198">
          <cell r="C198" t="str">
            <v>6 월</v>
          </cell>
          <cell r="D198" t="str">
            <v>담배제조업</v>
          </cell>
          <cell r="F198">
            <v>2568.7779999999998</v>
          </cell>
        </row>
        <row r="199">
          <cell r="C199" t="str">
            <v>6 월</v>
          </cell>
          <cell r="D199" t="str">
            <v>섬유의복계</v>
          </cell>
          <cell r="F199">
            <v>341037.02299999999</v>
          </cell>
        </row>
        <row r="200">
          <cell r="C200" t="str">
            <v>6 월</v>
          </cell>
          <cell r="D200" t="str">
            <v>섬유</v>
          </cell>
          <cell r="F200">
            <v>339174.63099999999</v>
          </cell>
        </row>
        <row r="201">
          <cell r="C201" t="str">
            <v>6 월</v>
          </cell>
          <cell r="D201" t="str">
            <v>의복모피</v>
          </cell>
          <cell r="F201">
            <v>600.55600000000004</v>
          </cell>
        </row>
        <row r="202">
          <cell r="C202" t="str">
            <v>6 월</v>
          </cell>
          <cell r="D202" t="str">
            <v>가죽신발</v>
          </cell>
          <cell r="F202">
            <v>1261.836</v>
          </cell>
        </row>
        <row r="203">
          <cell r="C203" t="str">
            <v>6 월</v>
          </cell>
          <cell r="D203" t="str">
            <v>목재나무</v>
          </cell>
          <cell r="F203">
            <v>4942.0720000000001</v>
          </cell>
        </row>
        <row r="204">
          <cell r="C204" t="str">
            <v>6 월</v>
          </cell>
          <cell r="D204" t="str">
            <v>펄프종이</v>
          </cell>
          <cell r="F204">
            <v>23198.58</v>
          </cell>
        </row>
        <row r="205">
          <cell r="C205" t="str">
            <v>6 월</v>
          </cell>
          <cell r="D205" t="str">
            <v>출판인쇄</v>
          </cell>
          <cell r="F205">
            <v>3635.511</v>
          </cell>
        </row>
        <row r="206">
          <cell r="C206" t="str">
            <v>6 월</v>
          </cell>
          <cell r="D206" t="str">
            <v>석유화학계</v>
          </cell>
          <cell r="F206">
            <v>209077.16099999999</v>
          </cell>
        </row>
        <row r="207">
          <cell r="C207" t="str">
            <v>6 월</v>
          </cell>
          <cell r="D207" t="str">
            <v>석유정제</v>
          </cell>
          <cell r="F207">
            <v>2647.4209999999998</v>
          </cell>
        </row>
        <row r="208">
          <cell r="C208" t="str">
            <v>6 월</v>
          </cell>
          <cell r="D208" t="str">
            <v>화학제품</v>
          </cell>
          <cell r="F208">
            <v>155625.011</v>
          </cell>
        </row>
        <row r="209">
          <cell r="C209" t="str">
            <v>6 월</v>
          </cell>
          <cell r="D209" t="str">
            <v>고무플라</v>
          </cell>
          <cell r="F209">
            <v>50804.728999999999</v>
          </cell>
        </row>
        <row r="210">
          <cell r="C210" t="str">
            <v>6 월</v>
          </cell>
          <cell r="D210" t="str">
            <v>요업</v>
          </cell>
          <cell r="F210">
            <v>80211.240000000005</v>
          </cell>
        </row>
        <row r="211">
          <cell r="C211" t="str">
            <v>6 월</v>
          </cell>
          <cell r="D211" t="str">
            <v>유리</v>
          </cell>
          <cell r="F211">
            <v>27170.444</v>
          </cell>
        </row>
        <row r="212">
          <cell r="C212" t="str">
            <v>6 월</v>
          </cell>
          <cell r="D212" t="str">
            <v>시멘트</v>
          </cell>
          <cell r="F212">
            <v>53040.796000000002</v>
          </cell>
        </row>
        <row r="213">
          <cell r="C213" t="str">
            <v>6 월</v>
          </cell>
          <cell r="D213" t="str">
            <v>1차금속</v>
          </cell>
          <cell r="F213">
            <v>931316.56700000004</v>
          </cell>
        </row>
        <row r="214">
          <cell r="C214" t="str">
            <v>6 월</v>
          </cell>
          <cell r="D214" t="str">
            <v>조립금속</v>
          </cell>
          <cell r="F214">
            <v>46660.315000000002</v>
          </cell>
        </row>
        <row r="215">
          <cell r="C215" t="str">
            <v>6 월</v>
          </cell>
          <cell r="D215" t="str">
            <v>기타기계</v>
          </cell>
          <cell r="F215">
            <v>46420.112000000001</v>
          </cell>
        </row>
        <row r="216">
          <cell r="C216" t="str">
            <v>6 월</v>
          </cell>
          <cell r="D216" t="str">
            <v>사무기기</v>
          </cell>
          <cell r="F216">
            <v>1512.3440000000001</v>
          </cell>
        </row>
        <row r="217">
          <cell r="C217" t="str">
            <v>6 월</v>
          </cell>
          <cell r="D217" t="str">
            <v>전기기기</v>
          </cell>
          <cell r="F217">
            <v>41068.517</v>
          </cell>
        </row>
        <row r="218">
          <cell r="C218" t="str">
            <v>6 월</v>
          </cell>
          <cell r="D218" t="str">
            <v>영상음향</v>
          </cell>
          <cell r="F218">
            <v>430017.14399999997</v>
          </cell>
        </row>
        <row r="219">
          <cell r="C219" t="str">
            <v>6 월</v>
          </cell>
          <cell r="D219" t="str">
            <v>의료광학</v>
          </cell>
          <cell r="F219">
            <v>12110.34</v>
          </cell>
        </row>
        <row r="220">
          <cell r="C220" t="str">
            <v>6 월</v>
          </cell>
          <cell r="D220" t="str">
            <v>자동차</v>
          </cell>
          <cell r="F220">
            <v>134111.94500000001</v>
          </cell>
        </row>
        <row r="221">
          <cell r="C221" t="str">
            <v>6 월</v>
          </cell>
          <cell r="D221" t="str">
            <v>기타운송</v>
          </cell>
          <cell r="F221">
            <v>9058.07</v>
          </cell>
        </row>
        <row r="222">
          <cell r="C222" t="str">
            <v>6 월</v>
          </cell>
          <cell r="D222" t="str">
            <v>가구및기타</v>
          </cell>
          <cell r="F222">
            <v>3062.732</v>
          </cell>
        </row>
        <row r="223">
          <cell r="C223" t="str">
            <v>6 월</v>
          </cell>
          <cell r="D223" t="str">
            <v>재생재료</v>
          </cell>
          <cell r="F223">
            <v>5544.2950000000001</v>
          </cell>
        </row>
        <row r="224">
          <cell r="C224" t="str">
            <v>7 월</v>
          </cell>
          <cell r="D224" t="str">
            <v>총계</v>
          </cell>
          <cell r="F224">
            <v>2488072.0279999999</v>
          </cell>
        </row>
        <row r="225">
          <cell r="C225" t="str">
            <v>7 월</v>
          </cell>
          <cell r="D225" t="str">
            <v>농수산업계</v>
          </cell>
          <cell r="F225">
            <v>92661.592999999993</v>
          </cell>
        </row>
        <row r="226">
          <cell r="C226" t="str">
            <v>7 월</v>
          </cell>
          <cell r="D226" t="str">
            <v>농업임업</v>
          </cell>
          <cell r="F226">
            <v>85300.777000000002</v>
          </cell>
        </row>
        <row r="227">
          <cell r="C227" t="str">
            <v>7 월</v>
          </cell>
          <cell r="D227" t="str">
            <v>어업</v>
          </cell>
          <cell r="F227">
            <v>7360.8159999999998</v>
          </cell>
        </row>
        <row r="228">
          <cell r="C228" t="str">
            <v>7 월</v>
          </cell>
          <cell r="D228" t="str">
            <v>광업계</v>
          </cell>
          <cell r="F228">
            <v>12030.704</v>
          </cell>
        </row>
        <row r="229">
          <cell r="C229" t="str">
            <v>7 월</v>
          </cell>
          <cell r="D229" t="str">
            <v>석탄원유</v>
          </cell>
          <cell r="F229">
            <v>588.03800000000001</v>
          </cell>
        </row>
        <row r="230">
          <cell r="C230" t="str">
            <v>7 월</v>
          </cell>
          <cell r="D230" t="str">
            <v>금속비금속</v>
          </cell>
          <cell r="F230">
            <v>11442.665999999999</v>
          </cell>
        </row>
        <row r="231">
          <cell r="C231" t="str">
            <v>7 월</v>
          </cell>
          <cell r="D231" t="str">
            <v>제조업계</v>
          </cell>
          <cell r="F231">
            <v>2383379.7310000001</v>
          </cell>
        </row>
        <row r="232">
          <cell r="C232" t="str">
            <v>7 월</v>
          </cell>
          <cell r="D232" t="str">
            <v>식료품계</v>
          </cell>
          <cell r="F232">
            <v>40040.851999999999</v>
          </cell>
        </row>
        <row r="233">
          <cell r="C233" t="str">
            <v>7 월</v>
          </cell>
          <cell r="D233" t="str">
            <v>식료품제조</v>
          </cell>
          <cell r="F233">
            <v>34501.116000000002</v>
          </cell>
        </row>
        <row r="234">
          <cell r="C234" t="str">
            <v>7 월</v>
          </cell>
          <cell r="D234" t="str">
            <v>음료품제조</v>
          </cell>
          <cell r="F234">
            <v>3456.46</v>
          </cell>
        </row>
        <row r="235">
          <cell r="C235" t="str">
            <v>7 월</v>
          </cell>
          <cell r="D235" t="str">
            <v>담배제조업</v>
          </cell>
          <cell r="F235">
            <v>2083.2759999999998</v>
          </cell>
        </row>
        <row r="236">
          <cell r="C236" t="str">
            <v>7 월</v>
          </cell>
          <cell r="D236" t="str">
            <v>섬유의복계</v>
          </cell>
          <cell r="F236">
            <v>359617.848</v>
          </cell>
        </row>
        <row r="237">
          <cell r="C237" t="str">
            <v>7 월</v>
          </cell>
          <cell r="D237" t="str">
            <v>섬유</v>
          </cell>
          <cell r="F237">
            <v>357657.72899999999</v>
          </cell>
        </row>
        <row r="238">
          <cell r="C238" t="str">
            <v>7 월</v>
          </cell>
          <cell r="D238" t="str">
            <v>의복모피</v>
          </cell>
          <cell r="F238">
            <v>618.44399999999996</v>
          </cell>
        </row>
        <row r="239">
          <cell r="C239" t="str">
            <v>7 월</v>
          </cell>
          <cell r="D239" t="str">
            <v>가죽신발</v>
          </cell>
          <cell r="F239">
            <v>1341.675</v>
          </cell>
        </row>
        <row r="240">
          <cell r="C240" t="str">
            <v>7 월</v>
          </cell>
          <cell r="D240" t="str">
            <v>목재나무</v>
          </cell>
          <cell r="F240">
            <v>5024.1980000000003</v>
          </cell>
        </row>
        <row r="241">
          <cell r="C241" t="str">
            <v>7 월</v>
          </cell>
          <cell r="D241" t="str">
            <v>펄프종이</v>
          </cell>
          <cell r="F241">
            <v>24284.474999999999</v>
          </cell>
        </row>
        <row r="242">
          <cell r="C242" t="str">
            <v>7 월</v>
          </cell>
          <cell r="D242" t="str">
            <v>출판인쇄</v>
          </cell>
          <cell r="F242">
            <v>4097.933</v>
          </cell>
        </row>
        <row r="243">
          <cell r="C243" t="str">
            <v>7 월</v>
          </cell>
          <cell r="D243" t="str">
            <v>석유화학계</v>
          </cell>
          <cell r="F243">
            <v>219191.15400000001</v>
          </cell>
        </row>
        <row r="244">
          <cell r="C244" t="str">
            <v>7 월</v>
          </cell>
          <cell r="D244" t="str">
            <v>석유정제</v>
          </cell>
          <cell r="F244">
            <v>2648.2660000000001</v>
          </cell>
        </row>
        <row r="245">
          <cell r="C245" t="str">
            <v>7 월</v>
          </cell>
          <cell r="D245" t="str">
            <v>화학제품</v>
          </cell>
          <cell r="F245">
            <v>163720.74900000001</v>
          </cell>
        </row>
        <row r="246">
          <cell r="C246" t="str">
            <v>7 월</v>
          </cell>
          <cell r="D246" t="str">
            <v>고무플라</v>
          </cell>
          <cell r="F246">
            <v>52822.139000000003</v>
          </cell>
        </row>
        <row r="247">
          <cell r="C247" t="str">
            <v>7 월</v>
          </cell>
          <cell r="D247" t="str">
            <v>요업</v>
          </cell>
          <cell r="F247">
            <v>76852.073000000004</v>
          </cell>
        </row>
        <row r="248">
          <cell r="C248" t="str">
            <v>7 월</v>
          </cell>
          <cell r="D248" t="str">
            <v>유리</v>
          </cell>
          <cell r="F248">
            <v>28068.483</v>
          </cell>
        </row>
        <row r="249">
          <cell r="C249" t="str">
            <v>7 월</v>
          </cell>
          <cell r="D249" t="str">
            <v>시멘트</v>
          </cell>
          <cell r="F249">
            <v>48783.59</v>
          </cell>
        </row>
        <row r="250">
          <cell r="C250" t="str">
            <v>7 월</v>
          </cell>
          <cell r="D250" t="str">
            <v>1차금속</v>
          </cell>
          <cell r="F250">
            <v>873558.17799999996</v>
          </cell>
        </row>
        <row r="251">
          <cell r="C251" t="str">
            <v>7 월</v>
          </cell>
          <cell r="D251" t="str">
            <v>조립금속</v>
          </cell>
          <cell r="F251">
            <v>47633.146000000001</v>
          </cell>
        </row>
        <row r="252">
          <cell r="C252" t="str">
            <v>7 월</v>
          </cell>
          <cell r="D252" t="str">
            <v>기타기계</v>
          </cell>
          <cell r="F252">
            <v>47196.555999999997</v>
          </cell>
        </row>
        <row r="253">
          <cell r="C253" t="str">
            <v>7 월</v>
          </cell>
          <cell r="D253" t="str">
            <v>사무기기</v>
          </cell>
          <cell r="F253">
            <v>1636.058</v>
          </cell>
        </row>
        <row r="254">
          <cell r="C254" t="str">
            <v>7 월</v>
          </cell>
          <cell r="D254" t="str">
            <v>전기기기</v>
          </cell>
          <cell r="F254">
            <v>43225.777000000002</v>
          </cell>
        </row>
        <row r="255">
          <cell r="C255" t="str">
            <v>7 월</v>
          </cell>
          <cell r="D255" t="str">
            <v>영상음향</v>
          </cell>
          <cell r="F255">
            <v>470954.33199999999</v>
          </cell>
        </row>
        <row r="256">
          <cell r="C256" t="str">
            <v>7 월</v>
          </cell>
          <cell r="D256" t="str">
            <v>의료광학</v>
          </cell>
          <cell r="F256">
            <v>12098.754000000001</v>
          </cell>
        </row>
        <row r="257">
          <cell r="C257" t="str">
            <v>7 월</v>
          </cell>
          <cell r="D257" t="str">
            <v>자동차</v>
          </cell>
          <cell r="F257">
            <v>139929.73499999999</v>
          </cell>
        </row>
        <row r="258">
          <cell r="C258" t="str">
            <v>7 월</v>
          </cell>
          <cell r="D258" t="str">
            <v>기타운송</v>
          </cell>
          <cell r="F258">
            <v>9485.0580000000009</v>
          </cell>
        </row>
        <row r="259">
          <cell r="C259" t="str">
            <v>7 월</v>
          </cell>
          <cell r="D259" t="str">
            <v>가구및기타</v>
          </cell>
          <cell r="F259">
            <v>3077.3710000000001</v>
          </cell>
        </row>
        <row r="260">
          <cell r="C260" t="str">
            <v>7 월</v>
          </cell>
          <cell r="D260" t="str">
            <v>재생재료</v>
          </cell>
          <cell r="F260">
            <v>5476.2330000000002</v>
          </cell>
        </row>
        <row r="261">
          <cell r="C261" t="str">
            <v>8 월</v>
          </cell>
          <cell r="D261" t="str">
            <v>총계</v>
          </cell>
          <cell r="F261">
            <v>2459511.9789999998</v>
          </cell>
        </row>
        <row r="262">
          <cell r="C262" t="str">
            <v>8 월</v>
          </cell>
          <cell r="D262" t="str">
            <v>농수산업계</v>
          </cell>
          <cell r="F262">
            <v>104940.893</v>
          </cell>
        </row>
        <row r="263">
          <cell r="C263" t="str">
            <v>8 월</v>
          </cell>
          <cell r="D263" t="str">
            <v>농업임업</v>
          </cell>
          <cell r="F263">
            <v>96989.657000000007</v>
          </cell>
        </row>
        <row r="264">
          <cell r="C264" t="str">
            <v>8 월</v>
          </cell>
          <cell r="D264" t="str">
            <v>어업</v>
          </cell>
          <cell r="F264">
            <v>7951.2359999999999</v>
          </cell>
        </row>
        <row r="265">
          <cell r="C265" t="str">
            <v>8 월</v>
          </cell>
          <cell r="D265" t="str">
            <v>광업계</v>
          </cell>
          <cell r="F265">
            <v>11262.087</v>
          </cell>
        </row>
        <row r="266">
          <cell r="C266" t="str">
            <v>8 월</v>
          </cell>
          <cell r="D266" t="str">
            <v>석탄원유</v>
          </cell>
          <cell r="F266">
            <v>585.85299999999995</v>
          </cell>
        </row>
        <row r="267">
          <cell r="C267" t="str">
            <v>8 월</v>
          </cell>
          <cell r="D267" t="str">
            <v>금속비금속</v>
          </cell>
          <cell r="F267">
            <v>10676.234</v>
          </cell>
        </row>
        <row r="268">
          <cell r="C268" t="str">
            <v>8 월</v>
          </cell>
          <cell r="D268" t="str">
            <v>제조업계</v>
          </cell>
          <cell r="F268">
            <v>2343308.9989999998</v>
          </cell>
        </row>
        <row r="269">
          <cell r="C269" t="str">
            <v>8 월</v>
          </cell>
          <cell r="D269" t="str">
            <v>식료품계</v>
          </cell>
          <cell r="F269">
            <v>40310.463000000003</v>
          </cell>
        </row>
        <row r="270">
          <cell r="C270" t="str">
            <v>8 월</v>
          </cell>
          <cell r="D270" t="str">
            <v>식료품제조</v>
          </cell>
          <cell r="F270">
            <v>34122.781999999999</v>
          </cell>
        </row>
        <row r="271">
          <cell r="C271" t="str">
            <v>8 월</v>
          </cell>
          <cell r="D271" t="str">
            <v>음료품제조</v>
          </cell>
          <cell r="F271">
            <v>3651.328</v>
          </cell>
        </row>
        <row r="272">
          <cell r="C272" t="str">
            <v>8 월</v>
          </cell>
          <cell r="D272" t="str">
            <v>담배제조업</v>
          </cell>
          <cell r="F272">
            <v>2536.3530000000001</v>
          </cell>
        </row>
        <row r="273">
          <cell r="C273" t="str">
            <v>8 월</v>
          </cell>
          <cell r="D273" t="str">
            <v>섬유의복계</v>
          </cell>
          <cell r="F273">
            <v>357727.79300000001</v>
          </cell>
        </row>
        <row r="274">
          <cell r="C274" t="str">
            <v>8 월</v>
          </cell>
          <cell r="D274" t="str">
            <v>섬유</v>
          </cell>
          <cell r="F274">
            <v>355777.25400000002</v>
          </cell>
        </row>
        <row r="275">
          <cell r="C275" t="str">
            <v>8 월</v>
          </cell>
          <cell r="D275" t="str">
            <v>의복모피</v>
          </cell>
          <cell r="F275">
            <v>712.971</v>
          </cell>
        </row>
        <row r="276">
          <cell r="C276" t="str">
            <v>8 월</v>
          </cell>
          <cell r="D276" t="str">
            <v>가죽신발</v>
          </cell>
          <cell r="F276">
            <v>1237.568</v>
          </cell>
        </row>
        <row r="277">
          <cell r="C277" t="str">
            <v>8 월</v>
          </cell>
          <cell r="D277" t="str">
            <v>목재나무</v>
          </cell>
          <cell r="F277">
            <v>5183.7430000000004</v>
          </cell>
        </row>
        <row r="278">
          <cell r="C278" t="str">
            <v>8 월</v>
          </cell>
          <cell r="D278" t="str">
            <v>펄프종이</v>
          </cell>
          <cell r="F278">
            <v>25438.607</v>
          </cell>
        </row>
        <row r="279">
          <cell r="C279" t="str">
            <v>8 월</v>
          </cell>
          <cell r="D279" t="str">
            <v>출판인쇄</v>
          </cell>
          <cell r="F279">
            <v>4328.4049999999997</v>
          </cell>
        </row>
        <row r="280">
          <cell r="C280" t="str">
            <v>8 월</v>
          </cell>
          <cell r="D280" t="str">
            <v>석유화학계</v>
          </cell>
          <cell r="F280">
            <v>221469.77299999999</v>
          </cell>
        </row>
        <row r="281">
          <cell r="C281" t="str">
            <v>8 월</v>
          </cell>
          <cell r="D281" t="str">
            <v>석유정제</v>
          </cell>
          <cell r="F281">
            <v>2554.1489999999999</v>
          </cell>
        </row>
        <row r="282">
          <cell r="C282" t="str">
            <v>8 월</v>
          </cell>
          <cell r="D282" t="str">
            <v>화학제품</v>
          </cell>
          <cell r="F282">
            <v>164250.96</v>
          </cell>
        </row>
        <row r="283">
          <cell r="C283" t="str">
            <v>8 월</v>
          </cell>
          <cell r="D283" t="str">
            <v>고무플라</v>
          </cell>
          <cell r="F283">
            <v>54664.663999999997</v>
          </cell>
        </row>
        <row r="284">
          <cell r="C284" t="str">
            <v>8 월</v>
          </cell>
          <cell r="D284" t="str">
            <v>요업</v>
          </cell>
          <cell r="F284">
            <v>76935.036999999997</v>
          </cell>
        </row>
        <row r="285">
          <cell r="C285" t="str">
            <v>8 월</v>
          </cell>
          <cell r="D285" t="str">
            <v>유리</v>
          </cell>
          <cell r="F285">
            <v>30433.335999999999</v>
          </cell>
        </row>
        <row r="286">
          <cell r="C286" t="str">
            <v>8 월</v>
          </cell>
          <cell r="D286" t="str">
            <v>시멘트</v>
          </cell>
          <cell r="F286">
            <v>46501.701000000001</v>
          </cell>
        </row>
        <row r="287">
          <cell r="C287" t="str">
            <v>8 월</v>
          </cell>
          <cell r="D287" t="str">
            <v>1차금속</v>
          </cell>
          <cell r="F287">
            <v>841814.76699999999</v>
          </cell>
        </row>
        <row r="288">
          <cell r="C288" t="str">
            <v>8 월</v>
          </cell>
          <cell r="D288" t="str">
            <v>조립금속</v>
          </cell>
          <cell r="F288">
            <v>45046.500999999997</v>
          </cell>
        </row>
        <row r="289">
          <cell r="C289" t="str">
            <v>8 월</v>
          </cell>
          <cell r="D289" t="str">
            <v>기타기계</v>
          </cell>
          <cell r="F289">
            <v>44709.099000000002</v>
          </cell>
        </row>
        <row r="290">
          <cell r="C290" t="str">
            <v>8 월</v>
          </cell>
          <cell r="D290" t="str">
            <v>사무기기</v>
          </cell>
          <cell r="F290">
            <v>1629.556</v>
          </cell>
        </row>
        <row r="291">
          <cell r="C291" t="str">
            <v>8 월</v>
          </cell>
          <cell r="D291" t="str">
            <v>전기기기</v>
          </cell>
          <cell r="F291">
            <v>40150.904000000002</v>
          </cell>
        </row>
        <row r="292">
          <cell r="C292" t="str">
            <v>8 월</v>
          </cell>
          <cell r="D292" t="str">
            <v>영상음향</v>
          </cell>
          <cell r="F292">
            <v>485403.71799999999</v>
          </cell>
        </row>
        <row r="293">
          <cell r="C293" t="str">
            <v>8 월</v>
          </cell>
          <cell r="D293" t="str">
            <v>의료광학</v>
          </cell>
          <cell r="F293">
            <v>11406.536</v>
          </cell>
        </row>
        <row r="294">
          <cell r="C294" t="str">
            <v>8 월</v>
          </cell>
          <cell r="D294" t="str">
            <v>자동차</v>
          </cell>
          <cell r="F294">
            <v>124358.386</v>
          </cell>
        </row>
        <row r="295">
          <cell r="C295" t="str">
            <v>8 월</v>
          </cell>
          <cell r="D295" t="str">
            <v>기타운송</v>
          </cell>
          <cell r="F295">
            <v>9193.7839999999997</v>
          </cell>
        </row>
        <row r="296">
          <cell r="C296" t="str">
            <v>8 월</v>
          </cell>
          <cell r="D296" t="str">
            <v>가구및기타</v>
          </cell>
          <cell r="F296">
            <v>2989.3270000000002</v>
          </cell>
        </row>
        <row r="297">
          <cell r="C297" t="str">
            <v>8 월</v>
          </cell>
          <cell r="D297" t="str">
            <v>재생재료</v>
          </cell>
          <cell r="F297">
            <v>5212.6000000000004</v>
          </cell>
        </row>
        <row r="298">
          <cell r="C298" t="str">
            <v>9 월</v>
          </cell>
          <cell r="D298" t="str">
            <v>총계</v>
          </cell>
          <cell r="F298">
            <v>2453518.6030000001</v>
          </cell>
        </row>
        <row r="299">
          <cell r="C299" t="str">
            <v>9 월</v>
          </cell>
          <cell r="D299" t="str">
            <v>농수산업계</v>
          </cell>
          <cell r="F299">
            <v>108073.276</v>
          </cell>
        </row>
        <row r="300">
          <cell r="C300" t="str">
            <v>9 월</v>
          </cell>
          <cell r="D300" t="str">
            <v>농업임업</v>
          </cell>
          <cell r="F300">
            <v>100098.96</v>
          </cell>
        </row>
        <row r="301">
          <cell r="C301" t="str">
            <v>9 월</v>
          </cell>
          <cell r="D301" t="str">
            <v>어업</v>
          </cell>
          <cell r="F301">
            <v>7974.3159999999998</v>
          </cell>
        </row>
        <row r="302">
          <cell r="C302" t="str">
            <v>9 월</v>
          </cell>
          <cell r="D302" t="str">
            <v>광업계</v>
          </cell>
          <cell r="F302">
            <v>10665.724</v>
          </cell>
        </row>
        <row r="303">
          <cell r="C303" t="str">
            <v>9 월</v>
          </cell>
          <cell r="D303" t="str">
            <v>석탄원유</v>
          </cell>
          <cell r="F303">
            <v>506.75799999999998</v>
          </cell>
        </row>
        <row r="304">
          <cell r="C304" t="str">
            <v>9 월</v>
          </cell>
          <cell r="D304" t="str">
            <v>금속비금속</v>
          </cell>
          <cell r="F304">
            <v>10158.966</v>
          </cell>
        </row>
        <row r="305">
          <cell r="C305" t="str">
            <v>9 월</v>
          </cell>
          <cell r="D305" t="str">
            <v>제조업계</v>
          </cell>
          <cell r="F305">
            <v>2334779.6030000001</v>
          </cell>
        </row>
        <row r="306">
          <cell r="C306" t="str">
            <v>9 월</v>
          </cell>
          <cell r="D306" t="str">
            <v>식료품계</v>
          </cell>
          <cell r="F306">
            <v>39952.362999999998</v>
          </cell>
        </row>
        <row r="307">
          <cell r="C307" t="str">
            <v>9 월</v>
          </cell>
          <cell r="D307" t="str">
            <v>식료품제조</v>
          </cell>
          <cell r="F307">
            <v>34357.216999999997</v>
          </cell>
        </row>
        <row r="308">
          <cell r="C308" t="str">
            <v>9 월</v>
          </cell>
          <cell r="D308" t="str">
            <v>음료품제조</v>
          </cell>
          <cell r="F308">
            <v>3340.9740000000002</v>
          </cell>
        </row>
        <row r="309">
          <cell r="C309" t="str">
            <v>9 월</v>
          </cell>
          <cell r="D309" t="str">
            <v>담배제조업</v>
          </cell>
          <cell r="F309">
            <v>2254.172</v>
          </cell>
        </row>
        <row r="310">
          <cell r="C310" t="str">
            <v>9 월</v>
          </cell>
          <cell r="D310" t="str">
            <v>섬유의복계</v>
          </cell>
          <cell r="F310">
            <v>345553.20600000001</v>
          </cell>
        </row>
        <row r="311">
          <cell r="C311" t="str">
            <v>9 월</v>
          </cell>
          <cell r="D311" t="str">
            <v>섬유</v>
          </cell>
          <cell r="F311">
            <v>343571.95899999997</v>
          </cell>
        </row>
        <row r="312">
          <cell r="C312" t="str">
            <v>9 월</v>
          </cell>
          <cell r="D312" t="str">
            <v>의복모피</v>
          </cell>
          <cell r="F312">
            <v>813.428</v>
          </cell>
        </row>
        <row r="313">
          <cell r="C313" t="str">
            <v>9 월</v>
          </cell>
          <cell r="D313" t="str">
            <v>가죽신발</v>
          </cell>
          <cell r="F313">
            <v>1167.819</v>
          </cell>
        </row>
        <row r="314">
          <cell r="C314" t="str">
            <v>9 월</v>
          </cell>
          <cell r="D314" t="str">
            <v>목재나무</v>
          </cell>
          <cell r="F314">
            <v>5267.62</v>
          </cell>
        </row>
        <row r="315">
          <cell r="C315" t="str">
            <v>9 월</v>
          </cell>
          <cell r="D315" t="str">
            <v>펄프종이</v>
          </cell>
          <cell r="F315">
            <v>23799.811000000002</v>
          </cell>
        </row>
        <row r="316">
          <cell r="C316" t="str">
            <v>9 월</v>
          </cell>
          <cell r="D316" t="str">
            <v>출판인쇄</v>
          </cell>
          <cell r="F316">
            <v>3654.9169999999999</v>
          </cell>
        </row>
        <row r="317">
          <cell r="C317" t="str">
            <v>9 월</v>
          </cell>
          <cell r="D317" t="str">
            <v>석유화학계</v>
          </cell>
          <cell r="F317">
            <v>213615.83100000001</v>
          </cell>
        </row>
        <row r="318">
          <cell r="C318" t="str">
            <v>9 월</v>
          </cell>
          <cell r="D318" t="str">
            <v>석유정제</v>
          </cell>
          <cell r="F318">
            <v>2669.4180000000001</v>
          </cell>
        </row>
        <row r="319">
          <cell r="C319" t="str">
            <v>9 월</v>
          </cell>
          <cell r="D319" t="str">
            <v>화학제품</v>
          </cell>
          <cell r="F319">
            <v>157607.32399999999</v>
          </cell>
        </row>
        <row r="320">
          <cell r="C320" t="str">
            <v>9 월</v>
          </cell>
          <cell r="D320" t="str">
            <v>고무플라</v>
          </cell>
          <cell r="F320">
            <v>53339.089</v>
          </cell>
        </row>
        <row r="321">
          <cell r="C321" t="str">
            <v>9 월</v>
          </cell>
          <cell r="D321" t="str">
            <v>요업</v>
          </cell>
          <cell r="F321">
            <v>76776.792000000001</v>
          </cell>
        </row>
        <row r="322">
          <cell r="C322" t="str">
            <v>9 월</v>
          </cell>
          <cell r="D322" t="str">
            <v>유리</v>
          </cell>
          <cell r="F322">
            <v>30252.196</v>
          </cell>
        </row>
        <row r="323">
          <cell r="C323" t="str">
            <v>9 월</v>
          </cell>
          <cell r="D323" t="str">
            <v>시멘트</v>
          </cell>
          <cell r="F323">
            <v>46524.595999999998</v>
          </cell>
        </row>
        <row r="324">
          <cell r="C324" t="str">
            <v>9 월</v>
          </cell>
          <cell r="D324" t="str">
            <v>1차금속</v>
          </cell>
          <cell r="F324">
            <v>877105.05900000001</v>
          </cell>
        </row>
        <row r="325">
          <cell r="C325" t="str">
            <v>9 월</v>
          </cell>
          <cell r="D325" t="str">
            <v>조립금속</v>
          </cell>
          <cell r="F325">
            <v>46303.101000000002</v>
          </cell>
        </row>
        <row r="326">
          <cell r="C326" t="str">
            <v>9 월</v>
          </cell>
          <cell r="D326" t="str">
            <v>기타기계</v>
          </cell>
          <cell r="F326">
            <v>46749.120000000003</v>
          </cell>
        </row>
        <row r="327">
          <cell r="C327" t="str">
            <v>9 월</v>
          </cell>
          <cell r="D327" t="str">
            <v>사무기기</v>
          </cell>
          <cell r="F327">
            <v>1557.269</v>
          </cell>
        </row>
        <row r="328">
          <cell r="C328" t="str">
            <v>9 월</v>
          </cell>
          <cell r="D328" t="str">
            <v>전기기기</v>
          </cell>
          <cell r="F328">
            <v>40709.165999999997</v>
          </cell>
        </row>
        <row r="329">
          <cell r="C329" t="str">
            <v>9 월</v>
          </cell>
          <cell r="D329" t="str">
            <v>영상음향</v>
          </cell>
          <cell r="F329">
            <v>452049.32</v>
          </cell>
        </row>
        <row r="330">
          <cell r="C330" t="str">
            <v>9 월</v>
          </cell>
          <cell r="D330" t="str">
            <v>의료광학</v>
          </cell>
          <cell r="F330">
            <v>11478.78</v>
          </cell>
        </row>
        <row r="331">
          <cell r="C331" t="str">
            <v>9 월</v>
          </cell>
          <cell r="D331" t="str">
            <v>자동차</v>
          </cell>
          <cell r="F331">
            <v>132892.88200000001</v>
          </cell>
        </row>
        <row r="332">
          <cell r="C332" t="str">
            <v>9 월</v>
          </cell>
          <cell r="D332" t="str">
            <v>기타운송</v>
          </cell>
          <cell r="F332">
            <v>8763.6209999999992</v>
          </cell>
        </row>
        <row r="333">
          <cell r="C333" t="str">
            <v>9 월</v>
          </cell>
          <cell r="D333" t="str">
            <v>가구및기타</v>
          </cell>
          <cell r="F333">
            <v>2994.62</v>
          </cell>
        </row>
        <row r="334">
          <cell r="C334" t="str">
            <v>9 월</v>
          </cell>
          <cell r="D334" t="str">
            <v>재생재료</v>
          </cell>
          <cell r="F334">
            <v>5556.125</v>
          </cell>
        </row>
        <row r="335">
          <cell r="C335" t="str">
            <v>10 월</v>
          </cell>
          <cell r="D335" t="str">
            <v>총계</v>
          </cell>
          <cell r="F335">
            <v>2520406.122</v>
          </cell>
        </row>
        <row r="336">
          <cell r="C336" t="str">
            <v>10 월</v>
          </cell>
          <cell r="D336" t="str">
            <v>농수산업계</v>
          </cell>
          <cell r="F336">
            <v>78377.721999999994</v>
          </cell>
        </row>
        <row r="337">
          <cell r="C337" t="str">
            <v>10 월</v>
          </cell>
          <cell r="D337" t="str">
            <v>농업임업</v>
          </cell>
          <cell r="F337">
            <v>70746.508000000002</v>
          </cell>
        </row>
        <row r="338">
          <cell r="C338" t="str">
            <v>10 월</v>
          </cell>
          <cell r="D338" t="str">
            <v>어업</v>
          </cell>
          <cell r="F338">
            <v>7631.2139999999999</v>
          </cell>
        </row>
        <row r="339">
          <cell r="C339" t="str">
            <v>10 월</v>
          </cell>
          <cell r="D339" t="str">
            <v>광업계</v>
          </cell>
          <cell r="F339">
            <v>11849.121999999999</v>
          </cell>
        </row>
        <row r="340">
          <cell r="C340" t="str">
            <v>10 월</v>
          </cell>
          <cell r="D340" t="str">
            <v>석탄원유</v>
          </cell>
          <cell r="F340">
            <v>576.54</v>
          </cell>
        </row>
        <row r="341">
          <cell r="C341" t="str">
            <v>10 월</v>
          </cell>
          <cell r="D341" t="str">
            <v>금속비금속</v>
          </cell>
          <cell r="F341">
            <v>11272.582</v>
          </cell>
        </row>
        <row r="342">
          <cell r="C342" t="str">
            <v>10 월</v>
          </cell>
          <cell r="D342" t="str">
            <v>제조업계</v>
          </cell>
          <cell r="F342">
            <v>2430179.2779999999</v>
          </cell>
        </row>
        <row r="343">
          <cell r="C343" t="str">
            <v>10 월</v>
          </cell>
          <cell r="D343" t="str">
            <v>식료품계</v>
          </cell>
          <cell r="F343">
            <v>38185.919000000002</v>
          </cell>
        </row>
        <row r="344">
          <cell r="C344" t="str">
            <v>10 월</v>
          </cell>
          <cell r="D344" t="str">
            <v>식료품제조</v>
          </cell>
          <cell r="F344">
            <v>32632.121999999999</v>
          </cell>
        </row>
        <row r="345">
          <cell r="C345" t="str">
            <v>10 월</v>
          </cell>
          <cell r="D345" t="str">
            <v>음료품제조</v>
          </cell>
          <cell r="F345">
            <v>3166.7640000000001</v>
          </cell>
        </row>
        <row r="346">
          <cell r="C346" t="str">
            <v>10 월</v>
          </cell>
          <cell r="D346" t="str">
            <v>담배제조업</v>
          </cell>
          <cell r="F346">
            <v>2387.0329999999999</v>
          </cell>
        </row>
        <row r="347">
          <cell r="C347" t="str">
            <v>10 월</v>
          </cell>
          <cell r="D347" t="str">
            <v>섬유의복계</v>
          </cell>
          <cell r="F347">
            <v>334255.565</v>
          </cell>
        </row>
        <row r="348">
          <cell r="C348" t="str">
            <v>10 월</v>
          </cell>
          <cell r="D348" t="str">
            <v>섬유</v>
          </cell>
          <cell r="F348">
            <v>332418.745</v>
          </cell>
        </row>
        <row r="349">
          <cell r="C349" t="str">
            <v>10 월</v>
          </cell>
          <cell r="D349" t="str">
            <v>의복모피</v>
          </cell>
          <cell r="F349">
            <v>758.423</v>
          </cell>
        </row>
        <row r="350">
          <cell r="C350" t="str">
            <v>10 월</v>
          </cell>
          <cell r="D350" t="str">
            <v>가죽신발</v>
          </cell>
          <cell r="F350">
            <v>1078.3969999999999</v>
          </cell>
        </row>
        <row r="351">
          <cell r="C351" t="str">
            <v>10 월</v>
          </cell>
          <cell r="D351" t="str">
            <v>목재나무</v>
          </cell>
          <cell r="F351">
            <v>4554.0159999999996</v>
          </cell>
        </row>
        <row r="352">
          <cell r="C352" t="str">
            <v>10 월</v>
          </cell>
          <cell r="D352" t="str">
            <v>펄프종이</v>
          </cell>
          <cell r="F352">
            <v>24247.813999999998</v>
          </cell>
        </row>
        <row r="353">
          <cell r="C353" t="str">
            <v>10 월</v>
          </cell>
          <cell r="D353" t="str">
            <v>출판인쇄</v>
          </cell>
          <cell r="F353">
            <v>2917.4650000000001</v>
          </cell>
        </row>
        <row r="354">
          <cell r="C354" t="str">
            <v>10 월</v>
          </cell>
          <cell r="D354" t="str">
            <v>석유화학계</v>
          </cell>
          <cell r="F354">
            <v>207307.68700000001</v>
          </cell>
        </row>
        <row r="355">
          <cell r="C355" t="str">
            <v>10 월</v>
          </cell>
          <cell r="D355" t="str">
            <v>석유정제</v>
          </cell>
          <cell r="F355">
            <v>2812.1680000000001</v>
          </cell>
        </row>
        <row r="356">
          <cell r="C356" t="str">
            <v>10 월</v>
          </cell>
          <cell r="D356" t="str">
            <v>화학제품</v>
          </cell>
          <cell r="F356">
            <v>153660.06899999999</v>
          </cell>
        </row>
        <row r="357">
          <cell r="C357" t="str">
            <v>10 월</v>
          </cell>
          <cell r="D357" t="str">
            <v>고무플라</v>
          </cell>
          <cell r="F357">
            <v>50835.45</v>
          </cell>
        </row>
        <row r="358">
          <cell r="C358" t="str">
            <v>10 월</v>
          </cell>
          <cell r="D358" t="str">
            <v>요업</v>
          </cell>
          <cell r="F358">
            <v>81447.539000000004</v>
          </cell>
        </row>
        <row r="359">
          <cell r="C359" t="str">
            <v>10 월</v>
          </cell>
          <cell r="D359" t="str">
            <v>유리</v>
          </cell>
          <cell r="F359">
            <v>30454.282999999999</v>
          </cell>
        </row>
        <row r="360">
          <cell r="C360" t="str">
            <v>10 월</v>
          </cell>
          <cell r="D360" t="str">
            <v>시멘트</v>
          </cell>
          <cell r="F360">
            <v>50993.256000000001</v>
          </cell>
        </row>
        <row r="361">
          <cell r="C361" t="str">
            <v>10 월</v>
          </cell>
          <cell r="D361" t="str">
            <v>1차금속</v>
          </cell>
          <cell r="F361">
            <v>1001047.454</v>
          </cell>
        </row>
        <row r="362">
          <cell r="C362" t="str">
            <v>10 월</v>
          </cell>
          <cell r="D362" t="str">
            <v>조립금속</v>
          </cell>
          <cell r="F362">
            <v>47666.752</v>
          </cell>
        </row>
        <row r="363">
          <cell r="C363" t="str">
            <v>10 월</v>
          </cell>
          <cell r="D363" t="str">
            <v>기타기계</v>
          </cell>
          <cell r="F363">
            <v>44378.455999999998</v>
          </cell>
        </row>
        <row r="364">
          <cell r="C364" t="str">
            <v>10 월</v>
          </cell>
          <cell r="D364" t="str">
            <v>사무기기</v>
          </cell>
          <cell r="F364">
            <v>1429.6949999999999</v>
          </cell>
        </row>
        <row r="365">
          <cell r="C365" t="str">
            <v>10 월</v>
          </cell>
          <cell r="D365" t="str">
            <v>전기기기</v>
          </cell>
          <cell r="F365">
            <v>41355.305999999997</v>
          </cell>
        </row>
        <row r="366">
          <cell r="C366" t="str">
            <v>10 월</v>
          </cell>
          <cell r="D366" t="str">
            <v>영상음향</v>
          </cell>
          <cell r="F366">
            <v>435806.45500000002</v>
          </cell>
        </row>
        <row r="367">
          <cell r="C367" t="str">
            <v>10 월</v>
          </cell>
          <cell r="D367" t="str">
            <v>의료광학</v>
          </cell>
          <cell r="F367">
            <v>11639.44</v>
          </cell>
        </row>
        <row r="368">
          <cell r="C368" t="str">
            <v>10 월</v>
          </cell>
          <cell r="D368" t="str">
            <v>자동차</v>
          </cell>
          <cell r="F368">
            <v>137547.19</v>
          </cell>
        </row>
        <row r="369">
          <cell r="C369" t="str">
            <v>10 월</v>
          </cell>
          <cell r="D369" t="str">
            <v>기타운송</v>
          </cell>
          <cell r="F369">
            <v>8405.0429999999997</v>
          </cell>
        </row>
        <row r="370">
          <cell r="C370" t="str">
            <v>10 월</v>
          </cell>
          <cell r="D370" t="str">
            <v>가구및기타</v>
          </cell>
          <cell r="F370">
            <v>2688.9459999999999</v>
          </cell>
        </row>
        <row r="371">
          <cell r="C371" t="str">
            <v>10 월</v>
          </cell>
          <cell r="D371" t="str">
            <v>재생재료</v>
          </cell>
          <cell r="F371">
            <v>5298.5360000000001</v>
          </cell>
        </row>
        <row r="372">
          <cell r="C372" t="str">
            <v>11 월</v>
          </cell>
          <cell r="D372" t="str">
            <v>총계</v>
          </cell>
          <cell r="F372">
            <v>2540063.9449999998</v>
          </cell>
        </row>
        <row r="373">
          <cell r="C373" t="str">
            <v>11 월</v>
          </cell>
          <cell r="D373" t="str">
            <v>농수산업계</v>
          </cell>
          <cell r="F373">
            <v>107576.632</v>
          </cell>
        </row>
        <row r="374">
          <cell r="C374" t="str">
            <v>11 월</v>
          </cell>
          <cell r="D374" t="str">
            <v>농업임업</v>
          </cell>
          <cell r="F374">
            <v>99900.782999999996</v>
          </cell>
        </row>
        <row r="375">
          <cell r="C375" t="str">
            <v>11 월</v>
          </cell>
          <cell r="D375" t="str">
            <v>어업</v>
          </cell>
          <cell r="F375">
            <v>7675.8490000000002</v>
          </cell>
        </row>
        <row r="376">
          <cell r="C376" t="str">
            <v>11 월</v>
          </cell>
          <cell r="D376" t="str">
            <v>광업계</v>
          </cell>
          <cell r="F376">
            <v>12704.057000000001</v>
          </cell>
        </row>
        <row r="377">
          <cell r="C377" t="str">
            <v>11 월</v>
          </cell>
          <cell r="D377" t="str">
            <v>석탄원유</v>
          </cell>
          <cell r="F377">
            <v>561.13499999999999</v>
          </cell>
        </row>
        <row r="378">
          <cell r="C378" t="str">
            <v>11 월</v>
          </cell>
          <cell r="D378" t="str">
            <v>금속비금속</v>
          </cell>
          <cell r="F378">
            <v>12142.922</v>
          </cell>
        </row>
        <row r="379">
          <cell r="C379" t="str">
            <v>11 월</v>
          </cell>
          <cell r="D379" t="str">
            <v>제조업계</v>
          </cell>
          <cell r="F379">
            <v>2419783.2560000001</v>
          </cell>
        </row>
        <row r="380">
          <cell r="C380" t="str">
            <v>11 월</v>
          </cell>
          <cell r="D380" t="str">
            <v>식료품계</v>
          </cell>
          <cell r="F380">
            <v>40974.196000000004</v>
          </cell>
        </row>
        <row r="381">
          <cell r="C381" t="str">
            <v>11 월</v>
          </cell>
          <cell r="D381" t="str">
            <v>식료품제조</v>
          </cell>
          <cell r="F381">
            <v>35289.222999999998</v>
          </cell>
        </row>
        <row r="382">
          <cell r="C382" t="str">
            <v>11 월</v>
          </cell>
          <cell r="D382" t="str">
            <v>음료품제조</v>
          </cell>
          <cell r="F382">
            <v>2962.9740000000002</v>
          </cell>
        </row>
        <row r="383">
          <cell r="C383" t="str">
            <v>11 월</v>
          </cell>
          <cell r="D383" t="str">
            <v>담배제조업</v>
          </cell>
          <cell r="F383">
            <v>2721.9989999999998</v>
          </cell>
        </row>
        <row r="384">
          <cell r="C384" t="str">
            <v>11 월</v>
          </cell>
          <cell r="D384" t="str">
            <v>섬유의복계</v>
          </cell>
          <cell r="F384">
            <v>341396.63099999999</v>
          </cell>
        </row>
        <row r="385">
          <cell r="C385" t="str">
            <v>11 월</v>
          </cell>
          <cell r="D385" t="str">
            <v>섬유</v>
          </cell>
          <cell r="F385">
            <v>339404.64399999997</v>
          </cell>
        </row>
        <row r="386">
          <cell r="C386" t="str">
            <v>11 월</v>
          </cell>
          <cell r="D386" t="str">
            <v>의복모피</v>
          </cell>
          <cell r="F386">
            <v>857.149</v>
          </cell>
        </row>
        <row r="387">
          <cell r="C387" t="str">
            <v>11 월</v>
          </cell>
          <cell r="D387" t="str">
            <v>가죽신발</v>
          </cell>
          <cell r="F387">
            <v>1134.838</v>
          </cell>
        </row>
        <row r="388">
          <cell r="C388" t="str">
            <v>11 월</v>
          </cell>
          <cell r="D388" t="str">
            <v>목재나무</v>
          </cell>
          <cell r="F388">
            <v>5287.5910000000003</v>
          </cell>
        </row>
        <row r="389">
          <cell r="C389" t="str">
            <v>11 월</v>
          </cell>
          <cell r="D389" t="str">
            <v>펄프종이</v>
          </cell>
          <cell r="F389">
            <v>25078.893</v>
          </cell>
        </row>
        <row r="390">
          <cell r="C390" t="str">
            <v>11 월</v>
          </cell>
          <cell r="D390" t="str">
            <v>출판인쇄</v>
          </cell>
          <cell r="F390">
            <v>3349.2420000000002</v>
          </cell>
        </row>
        <row r="391">
          <cell r="C391" t="str">
            <v>11 월</v>
          </cell>
          <cell r="D391" t="str">
            <v>석유화학계</v>
          </cell>
          <cell r="F391">
            <v>214488.47</v>
          </cell>
        </row>
        <row r="392">
          <cell r="C392" t="str">
            <v>11 월</v>
          </cell>
          <cell r="D392" t="str">
            <v>석유정제</v>
          </cell>
          <cell r="F392">
            <v>3054.98</v>
          </cell>
        </row>
        <row r="393">
          <cell r="C393" t="str">
            <v>11 월</v>
          </cell>
          <cell r="D393" t="str">
            <v>화학제품</v>
          </cell>
          <cell r="F393">
            <v>159048.16899999999</v>
          </cell>
        </row>
        <row r="394">
          <cell r="C394" t="str">
            <v>11 월</v>
          </cell>
          <cell r="D394" t="str">
            <v>고무플라</v>
          </cell>
          <cell r="F394">
            <v>52385.321000000004</v>
          </cell>
        </row>
        <row r="395">
          <cell r="C395" t="str">
            <v>11 월</v>
          </cell>
          <cell r="D395" t="str">
            <v>요업</v>
          </cell>
          <cell r="F395">
            <v>83881.820999999996</v>
          </cell>
        </row>
        <row r="396">
          <cell r="C396" t="str">
            <v>11 월</v>
          </cell>
          <cell r="D396" t="str">
            <v>유리</v>
          </cell>
          <cell r="F396">
            <v>29763.758000000002</v>
          </cell>
        </row>
        <row r="397">
          <cell r="C397" t="str">
            <v>11 월</v>
          </cell>
          <cell r="D397" t="str">
            <v>시멘트</v>
          </cell>
          <cell r="F397">
            <v>54118.063000000002</v>
          </cell>
        </row>
        <row r="398">
          <cell r="C398" t="str">
            <v>11 월</v>
          </cell>
          <cell r="D398" t="str">
            <v>1차금속</v>
          </cell>
          <cell r="F398">
            <v>972847.57799999998</v>
          </cell>
        </row>
        <row r="399">
          <cell r="C399" t="str">
            <v>11 월</v>
          </cell>
          <cell r="D399" t="str">
            <v>조립금속</v>
          </cell>
          <cell r="F399">
            <v>52160.947</v>
          </cell>
        </row>
        <row r="400">
          <cell r="C400" t="str">
            <v>11 월</v>
          </cell>
          <cell r="D400" t="str">
            <v>기타기계</v>
          </cell>
          <cell r="F400">
            <v>50692.985000000001</v>
          </cell>
        </row>
        <row r="401">
          <cell r="C401" t="str">
            <v>11 월</v>
          </cell>
          <cell r="D401" t="str">
            <v>사무기기</v>
          </cell>
          <cell r="F401">
            <v>1404.9929999999999</v>
          </cell>
        </row>
        <row r="402">
          <cell r="C402" t="str">
            <v>11 월</v>
          </cell>
          <cell r="D402" t="str">
            <v>전기기기</v>
          </cell>
          <cell r="F402">
            <v>42100.62</v>
          </cell>
        </row>
        <row r="403">
          <cell r="C403" t="str">
            <v>11 월</v>
          </cell>
          <cell r="D403" t="str">
            <v>영상음향</v>
          </cell>
          <cell r="F403">
            <v>407396.44699999999</v>
          </cell>
        </row>
        <row r="404">
          <cell r="C404" t="str">
            <v>11 월</v>
          </cell>
          <cell r="D404" t="str">
            <v>의료광학</v>
          </cell>
          <cell r="F404">
            <v>12177.637000000001</v>
          </cell>
        </row>
        <row r="405">
          <cell r="C405" t="str">
            <v>11 월</v>
          </cell>
          <cell r="D405" t="str">
            <v>자동차</v>
          </cell>
          <cell r="F405">
            <v>148223.41800000001</v>
          </cell>
        </row>
        <row r="406">
          <cell r="C406" t="str">
            <v>11 월</v>
          </cell>
          <cell r="D406" t="str">
            <v>기타운송</v>
          </cell>
          <cell r="F406">
            <v>8742.7759999999998</v>
          </cell>
        </row>
        <row r="407">
          <cell r="C407" t="str">
            <v>11 월</v>
          </cell>
          <cell r="D407" t="str">
            <v>가구및기타</v>
          </cell>
          <cell r="F407">
            <v>3460.7640000000001</v>
          </cell>
        </row>
        <row r="408">
          <cell r="C408" t="str">
            <v>11 월</v>
          </cell>
          <cell r="D408" t="str">
            <v>재생재료</v>
          </cell>
          <cell r="F408">
            <v>6118.2470000000003</v>
          </cell>
        </row>
        <row r="409">
          <cell r="C409" t="str">
            <v>12 월</v>
          </cell>
          <cell r="D409" t="str">
            <v>총계</v>
          </cell>
          <cell r="F409">
            <v>2659385.9670000002</v>
          </cell>
        </row>
        <row r="410">
          <cell r="C410" t="str">
            <v>12 월</v>
          </cell>
          <cell r="D410" t="str">
            <v>농수산업계</v>
          </cell>
          <cell r="F410">
            <v>88231.801999999996</v>
          </cell>
        </row>
        <row r="411">
          <cell r="C411" t="str">
            <v>12 월</v>
          </cell>
          <cell r="D411" t="str">
            <v>농업임업</v>
          </cell>
          <cell r="F411">
            <v>80801.84</v>
          </cell>
        </row>
        <row r="412">
          <cell r="C412" t="str">
            <v>12 월</v>
          </cell>
          <cell r="D412" t="str">
            <v>어업</v>
          </cell>
          <cell r="F412">
            <v>7429.9620000000004</v>
          </cell>
        </row>
        <row r="413">
          <cell r="C413" t="str">
            <v>12 월</v>
          </cell>
          <cell r="D413" t="str">
            <v>광업계</v>
          </cell>
          <cell r="F413">
            <v>13827.653</v>
          </cell>
        </row>
        <row r="414">
          <cell r="C414" t="str">
            <v>12 월</v>
          </cell>
          <cell r="D414" t="str">
            <v>석탄원유</v>
          </cell>
          <cell r="F414">
            <v>610.53</v>
          </cell>
        </row>
        <row r="415">
          <cell r="C415" t="str">
            <v>12 월</v>
          </cell>
          <cell r="D415" t="str">
            <v>금속비금속</v>
          </cell>
          <cell r="F415">
            <v>13217.123</v>
          </cell>
        </row>
        <row r="416">
          <cell r="C416" t="str">
            <v>12 월</v>
          </cell>
          <cell r="D416" t="str">
            <v>제조업계</v>
          </cell>
          <cell r="F416">
            <v>2557326.5120000001</v>
          </cell>
        </row>
        <row r="417">
          <cell r="C417" t="str">
            <v>12 월</v>
          </cell>
          <cell r="D417" t="str">
            <v>식료품계</v>
          </cell>
          <cell r="F417">
            <v>40266.576000000001</v>
          </cell>
        </row>
        <row r="418">
          <cell r="C418" t="str">
            <v>12 월</v>
          </cell>
          <cell r="D418" t="str">
            <v>식료품제조</v>
          </cell>
          <cell r="F418">
            <v>34012.313000000002</v>
          </cell>
        </row>
        <row r="419">
          <cell r="C419" t="str">
            <v>12 월</v>
          </cell>
          <cell r="D419" t="str">
            <v>음료품제조</v>
          </cell>
          <cell r="F419">
            <v>3105.4639999999999</v>
          </cell>
        </row>
        <row r="420">
          <cell r="C420" t="str">
            <v>12 월</v>
          </cell>
          <cell r="D420" t="str">
            <v>담배제조업</v>
          </cell>
          <cell r="F420">
            <v>3148.799</v>
          </cell>
        </row>
        <row r="421">
          <cell r="C421" t="str">
            <v>12 월</v>
          </cell>
          <cell r="D421" t="str">
            <v>섬유의복계</v>
          </cell>
          <cell r="F421">
            <v>341965.60800000001</v>
          </cell>
        </row>
        <row r="422">
          <cell r="C422" t="str">
            <v>12 월</v>
          </cell>
          <cell r="D422" t="str">
            <v>섬유</v>
          </cell>
          <cell r="F422">
            <v>339841.9</v>
          </cell>
        </row>
        <row r="423">
          <cell r="C423" t="str">
            <v>12 월</v>
          </cell>
          <cell r="D423" t="str">
            <v>의복모피</v>
          </cell>
          <cell r="F423">
            <v>869.93600000000004</v>
          </cell>
        </row>
        <row r="424">
          <cell r="C424" t="str">
            <v>12 월</v>
          </cell>
          <cell r="D424" t="str">
            <v>가죽신발</v>
          </cell>
          <cell r="F424">
            <v>1253.7719999999999</v>
          </cell>
        </row>
        <row r="425">
          <cell r="C425" t="str">
            <v>12 월</v>
          </cell>
          <cell r="D425" t="str">
            <v>목재나무</v>
          </cell>
          <cell r="F425">
            <v>5615.6940000000004</v>
          </cell>
        </row>
        <row r="426">
          <cell r="C426" t="str">
            <v>12 월</v>
          </cell>
          <cell r="D426" t="str">
            <v>펄프종이</v>
          </cell>
          <cell r="F426">
            <v>24242.751</v>
          </cell>
        </row>
        <row r="427">
          <cell r="C427" t="str">
            <v>12 월</v>
          </cell>
          <cell r="D427" t="str">
            <v>출판인쇄</v>
          </cell>
          <cell r="F427">
            <v>3628.2910000000002</v>
          </cell>
        </row>
        <row r="428">
          <cell r="C428" t="str">
            <v>12 월</v>
          </cell>
          <cell r="D428" t="str">
            <v>석유화학계</v>
          </cell>
          <cell r="F428">
            <v>221976.44399999999</v>
          </cell>
        </row>
        <row r="429">
          <cell r="C429" t="str">
            <v>12 월</v>
          </cell>
          <cell r="D429" t="str">
            <v>석유정제</v>
          </cell>
          <cell r="F429">
            <v>3169.9250000000002</v>
          </cell>
        </row>
        <row r="430">
          <cell r="C430" t="str">
            <v>12 월</v>
          </cell>
          <cell r="D430" t="str">
            <v>화학제품</v>
          </cell>
          <cell r="F430">
            <v>163452.49</v>
          </cell>
        </row>
        <row r="431">
          <cell r="C431" t="str">
            <v>12 월</v>
          </cell>
          <cell r="D431" t="str">
            <v>고무플라</v>
          </cell>
          <cell r="F431">
            <v>55354.029000000002</v>
          </cell>
        </row>
        <row r="432">
          <cell r="C432" t="str">
            <v>12 월</v>
          </cell>
          <cell r="D432" t="str">
            <v>요업</v>
          </cell>
          <cell r="F432">
            <v>87756.536999999997</v>
          </cell>
        </row>
        <row r="433">
          <cell r="C433" t="str">
            <v>12 월</v>
          </cell>
          <cell r="D433" t="str">
            <v>유리</v>
          </cell>
          <cell r="F433">
            <v>31116.031999999999</v>
          </cell>
        </row>
        <row r="434">
          <cell r="C434" t="str">
            <v>12 월</v>
          </cell>
          <cell r="D434" t="str">
            <v>시멘트</v>
          </cell>
          <cell r="F434">
            <v>56640.504999999997</v>
          </cell>
        </row>
        <row r="435">
          <cell r="C435" t="str">
            <v>12 월</v>
          </cell>
          <cell r="D435" t="str">
            <v>1차금속</v>
          </cell>
          <cell r="F435">
            <v>1040567.57</v>
          </cell>
        </row>
        <row r="436">
          <cell r="C436" t="str">
            <v>12 월</v>
          </cell>
          <cell r="D436" t="str">
            <v>조립금속</v>
          </cell>
          <cell r="F436">
            <v>58959.144</v>
          </cell>
        </row>
        <row r="437">
          <cell r="C437" t="str">
            <v>12 월</v>
          </cell>
          <cell r="D437" t="str">
            <v>기타기계</v>
          </cell>
          <cell r="F437">
            <v>56244.588000000003</v>
          </cell>
        </row>
        <row r="438">
          <cell r="C438" t="str">
            <v>12 월</v>
          </cell>
          <cell r="D438" t="str">
            <v>사무기기</v>
          </cell>
          <cell r="F438">
            <v>1534.509</v>
          </cell>
        </row>
        <row r="439">
          <cell r="C439" t="str">
            <v>12 월</v>
          </cell>
          <cell r="D439" t="str">
            <v>전기기기</v>
          </cell>
          <cell r="F439">
            <v>50062.358999999997</v>
          </cell>
        </row>
        <row r="440">
          <cell r="C440" t="str">
            <v>12 월</v>
          </cell>
          <cell r="D440" t="str">
            <v>영상음향</v>
          </cell>
          <cell r="F440">
            <v>433873.30300000001</v>
          </cell>
        </row>
        <row r="441">
          <cell r="C441" t="str">
            <v>12 월</v>
          </cell>
          <cell r="D441" t="str">
            <v>의료광학</v>
          </cell>
          <cell r="F441">
            <v>13351.67</v>
          </cell>
        </row>
        <row r="442">
          <cell r="C442" t="str">
            <v>12 월</v>
          </cell>
          <cell r="D442" t="str">
            <v>자동차</v>
          </cell>
          <cell r="F442">
            <v>157600.16899999999</v>
          </cell>
        </row>
        <row r="443">
          <cell r="C443" t="str">
            <v>12 월</v>
          </cell>
          <cell r="D443" t="str">
            <v>기타운송</v>
          </cell>
          <cell r="F443">
            <v>9382.5300000000007</v>
          </cell>
        </row>
        <row r="444">
          <cell r="C444" t="str">
            <v>12 월</v>
          </cell>
          <cell r="D444" t="str">
            <v>가구및기타</v>
          </cell>
          <cell r="F444">
            <v>3914.4650000000001</v>
          </cell>
        </row>
        <row r="445">
          <cell r="C445" t="str">
            <v>12 월</v>
          </cell>
          <cell r="D445" t="str">
            <v>재생재료</v>
          </cell>
          <cell r="F445">
            <v>6384.3040000000001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발전현황"/>
      <sheetName val="2.용도별전력사용량"/>
      <sheetName val="3.제조업중분류별전력사용량"/>
      <sheetName val="원본"/>
      <sheetName val="xxxxxxxx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합체</v>
          </cell>
          <cell r="D1" t="str">
            <v>분류별</v>
          </cell>
          <cell r="F1" t="str">
            <v>판매량</v>
          </cell>
        </row>
        <row r="2">
          <cell r="C2" t="str">
            <v>1 월</v>
          </cell>
          <cell r="D2" t="str">
            <v>총계</v>
          </cell>
          <cell r="F2">
            <v>2530846.355</v>
          </cell>
        </row>
        <row r="3">
          <cell r="C3" t="str">
            <v>1 월</v>
          </cell>
          <cell r="D3" t="str">
            <v>농수산업계</v>
          </cell>
          <cell r="F3">
            <v>103368.546</v>
          </cell>
        </row>
        <row r="4">
          <cell r="C4" t="str">
            <v>1 월</v>
          </cell>
          <cell r="D4" t="str">
            <v>농업임업</v>
          </cell>
          <cell r="F4">
            <v>96141.535000000003</v>
          </cell>
        </row>
        <row r="5">
          <cell r="C5" t="str">
            <v>1 월</v>
          </cell>
          <cell r="D5" t="str">
            <v>어업</v>
          </cell>
          <cell r="F5">
            <v>7227.0110000000004</v>
          </cell>
        </row>
        <row r="6">
          <cell r="C6" t="str">
            <v>1 월</v>
          </cell>
          <cell r="D6" t="str">
            <v>광업계</v>
          </cell>
          <cell r="F6">
            <v>12523.892</v>
          </cell>
        </row>
        <row r="7">
          <cell r="C7" t="str">
            <v>1 월</v>
          </cell>
          <cell r="D7" t="str">
            <v>석탄원유</v>
          </cell>
          <cell r="F7">
            <v>593.64400000000001</v>
          </cell>
        </row>
        <row r="8">
          <cell r="C8" t="str">
            <v>1 월</v>
          </cell>
          <cell r="D8" t="str">
            <v>금속비금속</v>
          </cell>
          <cell r="F8">
            <v>11930.248</v>
          </cell>
        </row>
        <row r="9">
          <cell r="C9" t="str">
            <v>1 월</v>
          </cell>
          <cell r="D9" t="str">
            <v>제조업계</v>
          </cell>
          <cell r="F9">
            <v>2414953.9169999999</v>
          </cell>
        </row>
        <row r="10">
          <cell r="C10" t="str">
            <v>1 월</v>
          </cell>
          <cell r="D10" t="str">
            <v>식료품계</v>
          </cell>
          <cell r="F10">
            <v>36844.391000000003</v>
          </cell>
        </row>
        <row r="11">
          <cell r="C11" t="str">
            <v>1 월</v>
          </cell>
          <cell r="D11" t="str">
            <v>식료품제조</v>
          </cell>
          <cell r="F11">
            <v>31195.537</v>
          </cell>
        </row>
        <row r="12">
          <cell r="C12" t="str">
            <v>1 월</v>
          </cell>
          <cell r="D12" t="str">
            <v>음료품제조</v>
          </cell>
          <cell r="F12">
            <v>2903.1210000000001</v>
          </cell>
        </row>
        <row r="13">
          <cell r="C13" t="str">
            <v>1 월</v>
          </cell>
          <cell r="D13" t="str">
            <v>담배제조업</v>
          </cell>
          <cell r="F13">
            <v>2745.7330000000002</v>
          </cell>
        </row>
        <row r="14">
          <cell r="C14" t="str">
            <v>1 월</v>
          </cell>
          <cell r="D14" t="str">
            <v>섬유의복계</v>
          </cell>
          <cell r="F14">
            <v>335688.495</v>
          </cell>
        </row>
        <row r="15">
          <cell r="C15" t="str">
            <v>1 월</v>
          </cell>
          <cell r="D15" t="str">
            <v>섬유</v>
          </cell>
          <cell r="F15">
            <v>333520.09100000001</v>
          </cell>
        </row>
        <row r="16">
          <cell r="C16" t="str">
            <v>1 월</v>
          </cell>
          <cell r="D16" t="str">
            <v>의복모피</v>
          </cell>
          <cell r="F16">
            <v>686.00099999999998</v>
          </cell>
        </row>
        <row r="17">
          <cell r="C17" t="str">
            <v>1 월</v>
          </cell>
          <cell r="D17" t="str">
            <v>가죽신발</v>
          </cell>
          <cell r="F17">
            <v>1482.403</v>
          </cell>
        </row>
        <row r="18">
          <cell r="C18" t="str">
            <v>1 월</v>
          </cell>
          <cell r="D18" t="str">
            <v>목재나무</v>
          </cell>
          <cell r="F18">
            <v>5695.2650000000003</v>
          </cell>
        </row>
        <row r="19">
          <cell r="C19" t="str">
            <v>1 월</v>
          </cell>
          <cell r="D19" t="str">
            <v>펄프종이</v>
          </cell>
          <cell r="F19">
            <v>24755.666000000001</v>
          </cell>
        </row>
        <row r="20">
          <cell r="C20" t="str">
            <v>1 월</v>
          </cell>
          <cell r="D20" t="str">
            <v>출판인쇄</v>
          </cell>
          <cell r="F20">
            <v>3623.5219999999999</v>
          </cell>
        </row>
        <row r="21">
          <cell r="C21" t="str">
            <v>1 월</v>
          </cell>
          <cell r="D21" t="str">
            <v>석유화학계</v>
          </cell>
          <cell r="F21">
            <v>200162.95800000001</v>
          </cell>
        </row>
        <row r="22">
          <cell r="C22" t="str">
            <v>1 월</v>
          </cell>
          <cell r="D22" t="str">
            <v>석유정제</v>
          </cell>
          <cell r="F22">
            <v>3172.5320000000002</v>
          </cell>
        </row>
        <row r="23">
          <cell r="C23" t="str">
            <v>1 월</v>
          </cell>
          <cell r="D23" t="str">
            <v>화학제품</v>
          </cell>
          <cell r="F23">
            <v>146744.272</v>
          </cell>
        </row>
        <row r="24">
          <cell r="C24" t="str">
            <v>1 월</v>
          </cell>
          <cell r="D24" t="str">
            <v>고무플라</v>
          </cell>
          <cell r="F24">
            <v>50246.154000000002</v>
          </cell>
        </row>
        <row r="25">
          <cell r="C25" t="str">
            <v>1 월</v>
          </cell>
          <cell r="D25" t="str">
            <v>요업</v>
          </cell>
          <cell r="F25">
            <v>79221.645999999993</v>
          </cell>
        </row>
        <row r="26">
          <cell r="C26" t="str">
            <v>1 월</v>
          </cell>
          <cell r="D26" t="str">
            <v>유리</v>
          </cell>
          <cell r="F26">
            <v>29397.592000000001</v>
          </cell>
        </row>
        <row r="27">
          <cell r="C27" t="str">
            <v>1 월</v>
          </cell>
          <cell r="D27" t="str">
            <v>시멘트</v>
          </cell>
          <cell r="F27">
            <v>49824.053999999996</v>
          </cell>
        </row>
        <row r="28">
          <cell r="C28" t="str">
            <v>1 월</v>
          </cell>
          <cell r="D28" t="str">
            <v>1차금속</v>
          </cell>
          <cell r="F28">
            <v>1010914.024</v>
          </cell>
        </row>
        <row r="29">
          <cell r="C29" t="str">
            <v>1 월</v>
          </cell>
          <cell r="D29" t="str">
            <v>조립금속</v>
          </cell>
          <cell r="F29">
            <v>60892.584000000003</v>
          </cell>
        </row>
        <row r="30">
          <cell r="C30" t="str">
            <v>1 월</v>
          </cell>
          <cell r="D30" t="str">
            <v>기타기계</v>
          </cell>
          <cell r="F30">
            <v>44148.711000000003</v>
          </cell>
        </row>
        <row r="31">
          <cell r="C31" t="str">
            <v>1 월</v>
          </cell>
          <cell r="D31" t="str">
            <v>사무기기</v>
          </cell>
          <cell r="F31">
            <v>1768.6489999999999</v>
          </cell>
        </row>
        <row r="32">
          <cell r="C32" t="str">
            <v>1 월</v>
          </cell>
          <cell r="D32" t="str">
            <v>전기기기</v>
          </cell>
          <cell r="F32">
            <v>40451.919999999998</v>
          </cell>
        </row>
        <row r="33">
          <cell r="C33" t="str">
            <v>1 월</v>
          </cell>
          <cell r="D33" t="str">
            <v>영상음향</v>
          </cell>
          <cell r="F33">
            <v>401837.10100000002</v>
          </cell>
        </row>
        <row r="34">
          <cell r="C34" t="str">
            <v>1 월</v>
          </cell>
          <cell r="D34" t="str">
            <v>의료광학</v>
          </cell>
          <cell r="F34">
            <v>12340.767</v>
          </cell>
        </row>
        <row r="35">
          <cell r="C35" t="str">
            <v>1 월</v>
          </cell>
          <cell r="D35" t="str">
            <v>자동차</v>
          </cell>
          <cell r="F35">
            <v>138490.67800000001</v>
          </cell>
        </row>
        <row r="36">
          <cell r="C36" t="str">
            <v>1 월</v>
          </cell>
          <cell r="D36" t="str">
            <v>기타운송</v>
          </cell>
          <cell r="F36">
            <v>8852.07</v>
          </cell>
        </row>
        <row r="37">
          <cell r="C37" t="str">
            <v>1 월</v>
          </cell>
          <cell r="D37" t="str">
            <v>가구및기타</v>
          </cell>
          <cell r="F37">
            <v>3478.0740000000001</v>
          </cell>
        </row>
        <row r="38">
          <cell r="C38" t="str">
            <v>1 월</v>
          </cell>
          <cell r="D38" t="str">
            <v>재생재료</v>
          </cell>
          <cell r="F38">
            <v>5787.3959999999997</v>
          </cell>
        </row>
        <row r="39">
          <cell r="C39" t="str">
            <v>2 월</v>
          </cell>
          <cell r="D39" t="str">
            <v>총계</v>
          </cell>
          <cell r="F39">
            <v>2313908.5150000001</v>
          </cell>
        </row>
        <row r="40">
          <cell r="C40" t="str">
            <v>2 월</v>
          </cell>
          <cell r="D40" t="str">
            <v>농수산업계</v>
          </cell>
          <cell r="F40">
            <v>102757.497</v>
          </cell>
        </row>
        <row r="41">
          <cell r="C41" t="str">
            <v>2 월</v>
          </cell>
          <cell r="D41" t="str">
            <v>농업임업</v>
          </cell>
          <cell r="F41">
            <v>95747.331999999995</v>
          </cell>
        </row>
        <row r="42">
          <cell r="C42" t="str">
            <v>2 월</v>
          </cell>
          <cell r="D42" t="str">
            <v>어업</v>
          </cell>
          <cell r="F42">
            <v>7010.165</v>
          </cell>
        </row>
        <row r="43">
          <cell r="C43" t="str">
            <v>2 월</v>
          </cell>
          <cell r="D43" t="str">
            <v>광업계</v>
          </cell>
          <cell r="F43">
            <v>11072.861999999999</v>
          </cell>
        </row>
        <row r="44">
          <cell r="C44" t="str">
            <v>2 월</v>
          </cell>
          <cell r="D44" t="str">
            <v>석탄원유</v>
          </cell>
          <cell r="F44">
            <v>550.24099999999999</v>
          </cell>
        </row>
        <row r="45">
          <cell r="C45" t="str">
            <v>2 월</v>
          </cell>
          <cell r="D45" t="str">
            <v>금속비금속</v>
          </cell>
          <cell r="F45">
            <v>10522.620999999999</v>
          </cell>
        </row>
        <row r="46">
          <cell r="C46" t="str">
            <v>2 월</v>
          </cell>
          <cell r="D46" t="str">
            <v>제조업계</v>
          </cell>
          <cell r="F46">
            <v>2200078.156</v>
          </cell>
        </row>
        <row r="47">
          <cell r="C47" t="str">
            <v>2 월</v>
          </cell>
          <cell r="D47" t="str">
            <v>식료품계</v>
          </cell>
          <cell r="F47">
            <v>35013.321000000004</v>
          </cell>
        </row>
        <row r="48">
          <cell r="C48" t="str">
            <v>2 월</v>
          </cell>
          <cell r="D48" t="str">
            <v>식료품제조</v>
          </cell>
          <cell r="F48">
            <v>30445.861000000001</v>
          </cell>
        </row>
        <row r="49">
          <cell r="C49" t="str">
            <v>2 월</v>
          </cell>
          <cell r="D49" t="str">
            <v>음료품제조</v>
          </cell>
          <cell r="F49">
            <v>2568.9499999999998</v>
          </cell>
        </row>
        <row r="50">
          <cell r="C50" t="str">
            <v>2 월</v>
          </cell>
          <cell r="D50" t="str">
            <v>담배제조업</v>
          </cell>
          <cell r="F50">
            <v>1998.51</v>
          </cell>
        </row>
        <row r="51">
          <cell r="C51" t="str">
            <v>2 월</v>
          </cell>
          <cell r="D51" t="str">
            <v>섬유의복계</v>
          </cell>
          <cell r="F51">
            <v>305931.33100000001</v>
          </cell>
        </row>
        <row r="52">
          <cell r="C52" t="str">
            <v>2 월</v>
          </cell>
          <cell r="D52" t="str">
            <v>섬유</v>
          </cell>
          <cell r="F52">
            <v>303829.185</v>
          </cell>
        </row>
        <row r="53">
          <cell r="C53" t="str">
            <v>2 월</v>
          </cell>
          <cell r="D53" t="str">
            <v>의복모피</v>
          </cell>
          <cell r="F53">
            <v>704.85799999999995</v>
          </cell>
        </row>
        <row r="54">
          <cell r="C54" t="str">
            <v>2 월</v>
          </cell>
          <cell r="D54" t="str">
            <v>가죽신발</v>
          </cell>
          <cell r="F54">
            <v>1397.288</v>
          </cell>
        </row>
        <row r="55">
          <cell r="C55" t="str">
            <v>2 월</v>
          </cell>
          <cell r="D55" t="str">
            <v>목재나무</v>
          </cell>
          <cell r="F55">
            <v>5279.46</v>
          </cell>
        </row>
        <row r="56">
          <cell r="C56" t="str">
            <v>2 월</v>
          </cell>
          <cell r="D56" t="str">
            <v>펄프종이</v>
          </cell>
          <cell r="F56">
            <v>21600.686000000002</v>
          </cell>
        </row>
        <row r="57">
          <cell r="C57" t="str">
            <v>2 월</v>
          </cell>
          <cell r="D57" t="str">
            <v>출판인쇄</v>
          </cell>
          <cell r="F57">
            <v>3401.326</v>
          </cell>
        </row>
        <row r="58">
          <cell r="C58" t="str">
            <v>2 월</v>
          </cell>
          <cell r="D58" t="str">
            <v>석유화학계</v>
          </cell>
          <cell r="F58">
            <v>188028.09</v>
          </cell>
        </row>
        <row r="59">
          <cell r="C59" t="str">
            <v>2 월</v>
          </cell>
          <cell r="D59" t="str">
            <v>석유정제</v>
          </cell>
          <cell r="F59">
            <v>2744.319</v>
          </cell>
        </row>
        <row r="60">
          <cell r="C60" t="str">
            <v>2 월</v>
          </cell>
          <cell r="D60" t="str">
            <v>화학제품</v>
          </cell>
          <cell r="F60">
            <v>137806.46900000001</v>
          </cell>
        </row>
        <row r="61">
          <cell r="C61" t="str">
            <v>2 월</v>
          </cell>
          <cell r="D61" t="str">
            <v>고무플라</v>
          </cell>
          <cell r="F61">
            <v>47477.302000000003</v>
          </cell>
        </row>
        <row r="62">
          <cell r="C62" t="str">
            <v>2 월</v>
          </cell>
          <cell r="D62" t="str">
            <v>요업</v>
          </cell>
          <cell r="F62">
            <v>74472.971000000005</v>
          </cell>
        </row>
        <row r="63">
          <cell r="C63" t="str">
            <v>2 월</v>
          </cell>
          <cell r="D63" t="str">
            <v>유리</v>
          </cell>
          <cell r="F63">
            <v>27446.224999999999</v>
          </cell>
        </row>
        <row r="64">
          <cell r="C64" t="str">
            <v>2 월</v>
          </cell>
          <cell r="D64" t="str">
            <v>시멘트</v>
          </cell>
          <cell r="F64">
            <v>47026.745999999999</v>
          </cell>
        </row>
        <row r="65">
          <cell r="C65" t="str">
            <v>2 월</v>
          </cell>
          <cell r="D65" t="str">
            <v>1차금속</v>
          </cell>
          <cell r="F65">
            <v>901007.91399999999</v>
          </cell>
        </row>
        <row r="66">
          <cell r="C66" t="str">
            <v>2 월</v>
          </cell>
          <cell r="D66" t="str">
            <v>조립금속</v>
          </cell>
          <cell r="F66">
            <v>56674.192000000003</v>
          </cell>
        </row>
        <row r="67">
          <cell r="C67" t="str">
            <v>2 월</v>
          </cell>
          <cell r="D67" t="str">
            <v>기타기계</v>
          </cell>
          <cell r="F67">
            <v>42779.62</v>
          </cell>
        </row>
        <row r="68">
          <cell r="C68" t="str">
            <v>2 월</v>
          </cell>
          <cell r="D68" t="str">
            <v>사무기기</v>
          </cell>
          <cell r="F68">
            <v>1713.519</v>
          </cell>
        </row>
        <row r="69">
          <cell r="C69" t="str">
            <v>2 월</v>
          </cell>
          <cell r="D69" t="str">
            <v>전기기기</v>
          </cell>
          <cell r="F69">
            <v>37282.959999999999</v>
          </cell>
        </row>
        <row r="70">
          <cell r="C70" t="str">
            <v>2 월</v>
          </cell>
          <cell r="D70" t="str">
            <v>영상음향</v>
          </cell>
          <cell r="F70">
            <v>368665.58299999998</v>
          </cell>
        </row>
        <row r="71">
          <cell r="C71" t="str">
            <v>2 월</v>
          </cell>
          <cell r="D71" t="str">
            <v>의료광학</v>
          </cell>
          <cell r="F71">
            <v>11881.234</v>
          </cell>
        </row>
        <row r="72">
          <cell r="C72" t="str">
            <v>2 월</v>
          </cell>
          <cell r="D72" t="str">
            <v>자동차</v>
          </cell>
          <cell r="F72">
            <v>129314.91499999999</v>
          </cell>
        </row>
        <row r="73">
          <cell r="C73" t="str">
            <v>2 월</v>
          </cell>
          <cell r="D73" t="str">
            <v>기타운송</v>
          </cell>
          <cell r="F73">
            <v>8355.8619999999992</v>
          </cell>
        </row>
        <row r="74">
          <cell r="C74" t="str">
            <v>2 월</v>
          </cell>
          <cell r="D74" t="str">
            <v>가구및기타</v>
          </cell>
          <cell r="F74">
            <v>3429.4679999999998</v>
          </cell>
        </row>
        <row r="75">
          <cell r="C75" t="str">
            <v>2 월</v>
          </cell>
          <cell r="D75" t="str">
            <v>재생재료</v>
          </cell>
          <cell r="F75">
            <v>5245.7039999999997</v>
          </cell>
        </row>
        <row r="76">
          <cell r="C76" t="str">
            <v>3 월</v>
          </cell>
          <cell r="D76" t="str">
            <v>총계</v>
          </cell>
          <cell r="F76">
            <v>2459232.3080000002</v>
          </cell>
        </row>
        <row r="77">
          <cell r="C77" t="str">
            <v>3 월</v>
          </cell>
          <cell r="D77" t="str">
            <v>농수산업계</v>
          </cell>
          <cell r="F77">
            <v>85066.635999999999</v>
          </cell>
        </row>
        <row r="78">
          <cell r="C78" t="str">
            <v>3 월</v>
          </cell>
          <cell r="D78" t="str">
            <v>농업임업</v>
          </cell>
          <cell r="F78">
            <v>78882.388999999996</v>
          </cell>
        </row>
        <row r="79">
          <cell r="C79" t="str">
            <v>3 월</v>
          </cell>
          <cell r="D79" t="str">
            <v>어업</v>
          </cell>
          <cell r="F79">
            <v>6184.2470000000003</v>
          </cell>
        </row>
        <row r="80">
          <cell r="C80" t="str">
            <v>3 월</v>
          </cell>
          <cell r="D80" t="str">
            <v>광업계</v>
          </cell>
          <cell r="F80">
            <v>12383.017</v>
          </cell>
        </row>
        <row r="81">
          <cell r="C81" t="str">
            <v>3 월</v>
          </cell>
          <cell r="D81" t="str">
            <v>석탄원유</v>
          </cell>
          <cell r="F81">
            <v>680.58</v>
          </cell>
        </row>
        <row r="82">
          <cell r="C82" t="str">
            <v>3 월</v>
          </cell>
          <cell r="D82" t="str">
            <v>금속비금속</v>
          </cell>
          <cell r="F82">
            <v>11702.437</v>
          </cell>
        </row>
        <row r="83">
          <cell r="C83" t="str">
            <v>3 월</v>
          </cell>
          <cell r="D83" t="str">
            <v>제조업계</v>
          </cell>
          <cell r="F83">
            <v>2361782.6549999998</v>
          </cell>
        </row>
        <row r="84">
          <cell r="C84" t="str">
            <v>3 월</v>
          </cell>
          <cell r="D84" t="str">
            <v>식료품계</v>
          </cell>
          <cell r="F84">
            <v>34007.542000000001</v>
          </cell>
        </row>
        <row r="85">
          <cell r="C85" t="str">
            <v>3 월</v>
          </cell>
          <cell r="D85" t="str">
            <v>식료품제조</v>
          </cell>
          <cell r="F85">
            <v>28729.437999999998</v>
          </cell>
        </row>
        <row r="86">
          <cell r="C86" t="str">
            <v>3 월</v>
          </cell>
          <cell r="D86" t="str">
            <v>음료품제조</v>
          </cell>
          <cell r="F86">
            <v>2834.0949999999998</v>
          </cell>
        </row>
        <row r="87">
          <cell r="C87" t="str">
            <v>3 월</v>
          </cell>
          <cell r="D87" t="str">
            <v>담배제조업</v>
          </cell>
          <cell r="F87">
            <v>2444.009</v>
          </cell>
        </row>
        <row r="88">
          <cell r="C88" t="str">
            <v>3 월</v>
          </cell>
          <cell r="D88" t="str">
            <v>섬유의복계</v>
          </cell>
          <cell r="F88">
            <v>325398.19199999998</v>
          </cell>
        </row>
        <row r="89">
          <cell r="C89" t="str">
            <v>3 월</v>
          </cell>
          <cell r="D89" t="str">
            <v>섬유</v>
          </cell>
          <cell r="F89">
            <v>323441.41200000001</v>
          </cell>
        </row>
        <row r="90">
          <cell r="C90" t="str">
            <v>3 월</v>
          </cell>
          <cell r="D90" t="str">
            <v>의복모피</v>
          </cell>
          <cell r="F90">
            <v>637.80700000000002</v>
          </cell>
        </row>
        <row r="91">
          <cell r="C91" t="str">
            <v>3 월</v>
          </cell>
          <cell r="D91" t="str">
            <v>가죽신발</v>
          </cell>
          <cell r="F91">
            <v>1318.973</v>
          </cell>
        </row>
        <row r="92">
          <cell r="C92" t="str">
            <v>3 월</v>
          </cell>
          <cell r="D92" t="str">
            <v>목재나무</v>
          </cell>
          <cell r="F92">
            <v>5038.1030000000001</v>
          </cell>
        </row>
        <row r="93">
          <cell r="C93" t="str">
            <v>3 월</v>
          </cell>
          <cell r="D93" t="str">
            <v>펄프종이</v>
          </cell>
          <cell r="F93">
            <v>24146.375</v>
          </cell>
        </row>
        <row r="94">
          <cell r="C94" t="str">
            <v>3 월</v>
          </cell>
          <cell r="D94" t="str">
            <v>출판인쇄</v>
          </cell>
          <cell r="F94">
            <v>3285.2240000000002</v>
          </cell>
        </row>
        <row r="95">
          <cell r="C95" t="str">
            <v>3 월</v>
          </cell>
          <cell r="D95" t="str">
            <v>석유화학계</v>
          </cell>
          <cell r="F95">
            <v>201581.41800000001</v>
          </cell>
        </row>
        <row r="96">
          <cell r="C96" t="str">
            <v>3 월</v>
          </cell>
          <cell r="D96" t="str">
            <v>석유정제</v>
          </cell>
          <cell r="F96">
            <v>3109.4520000000002</v>
          </cell>
        </row>
        <row r="97">
          <cell r="C97" t="str">
            <v>3 월</v>
          </cell>
          <cell r="D97" t="str">
            <v>화학제품</v>
          </cell>
          <cell r="F97">
            <v>149594.19899999999</v>
          </cell>
        </row>
        <row r="98">
          <cell r="C98" t="str">
            <v>3 월</v>
          </cell>
          <cell r="D98" t="str">
            <v>고무플라</v>
          </cell>
          <cell r="F98">
            <v>48877.767</v>
          </cell>
        </row>
        <row r="99">
          <cell r="C99" t="str">
            <v>3 월</v>
          </cell>
          <cell r="D99" t="str">
            <v>요업</v>
          </cell>
          <cell r="F99">
            <v>79951.895999999993</v>
          </cell>
        </row>
        <row r="100">
          <cell r="C100" t="str">
            <v>3 월</v>
          </cell>
          <cell r="D100" t="str">
            <v>유리</v>
          </cell>
          <cell r="F100">
            <v>29768.751</v>
          </cell>
        </row>
        <row r="101">
          <cell r="C101" t="str">
            <v>3 월</v>
          </cell>
          <cell r="D101" t="str">
            <v>시멘트</v>
          </cell>
          <cell r="F101">
            <v>50183.144999999997</v>
          </cell>
        </row>
        <row r="102">
          <cell r="C102" t="str">
            <v>3 월</v>
          </cell>
          <cell r="D102" t="str">
            <v>1차금속</v>
          </cell>
          <cell r="F102">
            <v>968755.83299999998</v>
          </cell>
        </row>
        <row r="103">
          <cell r="C103" t="str">
            <v>3 월</v>
          </cell>
          <cell r="D103" t="str">
            <v>조립금속</v>
          </cell>
          <cell r="F103">
            <v>58833.521999999997</v>
          </cell>
        </row>
        <row r="104">
          <cell r="C104" t="str">
            <v>3 월</v>
          </cell>
          <cell r="D104" t="str">
            <v>기타기계</v>
          </cell>
          <cell r="F104">
            <v>41970.788</v>
          </cell>
        </row>
        <row r="105">
          <cell r="C105" t="str">
            <v>3 월</v>
          </cell>
          <cell r="D105" t="str">
            <v>사무기기</v>
          </cell>
          <cell r="F105">
            <v>1569.09</v>
          </cell>
        </row>
        <row r="106">
          <cell r="C106" t="str">
            <v>3 월</v>
          </cell>
          <cell r="D106" t="str">
            <v>전기기기</v>
          </cell>
          <cell r="F106">
            <v>41866.506000000001</v>
          </cell>
        </row>
        <row r="107">
          <cell r="C107" t="str">
            <v>3 월</v>
          </cell>
          <cell r="D107" t="str">
            <v>영상음향</v>
          </cell>
          <cell r="F107">
            <v>408654.39299999998</v>
          </cell>
        </row>
        <row r="108">
          <cell r="C108" t="str">
            <v>3 월</v>
          </cell>
          <cell r="D108" t="str">
            <v>의료광학</v>
          </cell>
          <cell r="F108">
            <v>13003.306</v>
          </cell>
        </row>
        <row r="109">
          <cell r="C109" t="str">
            <v>3 월</v>
          </cell>
          <cell r="D109" t="str">
            <v>자동차</v>
          </cell>
          <cell r="F109">
            <v>136427.32500000001</v>
          </cell>
        </row>
        <row r="110">
          <cell r="C110" t="str">
            <v>3 월</v>
          </cell>
          <cell r="D110" t="str">
            <v>기타운송</v>
          </cell>
          <cell r="F110">
            <v>8740.4220000000005</v>
          </cell>
        </row>
        <row r="111">
          <cell r="C111" t="str">
            <v>3 월</v>
          </cell>
          <cell r="D111" t="str">
            <v>가구및기타</v>
          </cell>
          <cell r="F111">
            <v>3352.3429999999998</v>
          </cell>
        </row>
        <row r="112">
          <cell r="C112" t="str">
            <v>3 월</v>
          </cell>
          <cell r="D112" t="str">
            <v>재생재료</v>
          </cell>
          <cell r="F112">
            <v>5200.3770000000004</v>
          </cell>
        </row>
        <row r="113">
          <cell r="C113" t="str">
            <v>4 월</v>
          </cell>
          <cell r="D113" t="str">
            <v>총계</v>
          </cell>
          <cell r="F113">
            <v>2424582.645</v>
          </cell>
        </row>
        <row r="114">
          <cell r="C114" t="str">
            <v>4 월</v>
          </cell>
          <cell r="D114" t="str">
            <v>농수산업계</v>
          </cell>
          <cell r="F114">
            <v>79420.013999999996</v>
          </cell>
        </row>
        <row r="115">
          <cell r="C115" t="str">
            <v>4 월</v>
          </cell>
          <cell r="D115" t="str">
            <v>농업임업</v>
          </cell>
          <cell r="F115">
            <v>72781.235000000001</v>
          </cell>
        </row>
        <row r="116">
          <cell r="C116" t="str">
            <v>4 월</v>
          </cell>
          <cell r="D116" t="str">
            <v>어업</v>
          </cell>
          <cell r="F116">
            <v>6638.7790000000005</v>
          </cell>
        </row>
        <row r="117">
          <cell r="C117" t="str">
            <v>4 월</v>
          </cell>
          <cell r="D117" t="str">
            <v>광업계</v>
          </cell>
          <cell r="F117">
            <v>13333.962</v>
          </cell>
        </row>
        <row r="118">
          <cell r="C118" t="str">
            <v>4 월</v>
          </cell>
          <cell r="D118" t="str">
            <v>석탄원유</v>
          </cell>
          <cell r="F118">
            <v>671.15700000000004</v>
          </cell>
        </row>
        <row r="119">
          <cell r="C119" t="str">
            <v>4 월</v>
          </cell>
          <cell r="D119" t="str">
            <v>금속비금속</v>
          </cell>
          <cell r="F119">
            <v>12662.805</v>
          </cell>
        </row>
        <row r="120">
          <cell r="C120" t="str">
            <v>4 월</v>
          </cell>
          <cell r="D120" t="str">
            <v>제조업계</v>
          </cell>
          <cell r="F120">
            <v>2331828.6690000002</v>
          </cell>
        </row>
        <row r="121">
          <cell r="C121" t="str">
            <v>4 월</v>
          </cell>
          <cell r="D121" t="str">
            <v>식료품계</v>
          </cell>
          <cell r="F121">
            <v>35867.701999999997</v>
          </cell>
        </row>
        <row r="122">
          <cell r="C122" t="str">
            <v>4 월</v>
          </cell>
          <cell r="D122" t="str">
            <v>식료품제조</v>
          </cell>
          <cell r="F122">
            <v>31080.198</v>
          </cell>
        </row>
        <row r="123">
          <cell r="C123" t="str">
            <v>4 월</v>
          </cell>
          <cell r="D123" t="str">
            <v>음료품제조</v>
          </cell>
          <cell r="F123">
            <v>2986.703</v>
          </cell>
        </row>
        <row r="124">
          <cell r="C124" t="str">
            <v>4 월</v>
          </cell>
          <cell r="D124" t="str">
            <v>담배제조업</v>
          </cell>
          <cell r="F124">
            <v>1800.8009999999999</v>
          </cell>
        </row>
        <row r="125">
          <cell r="C125" t="str">
            <v>4 월</v>
          </cell>
          <cell r="D125" t="str">
            <v>섬유의복계</v>
          </cell>
          <cell r="F125">
            <v>329390.54599999997</v>
          </cell>
        </row>
        <row r="126">
          <cell r="C126" t="str">
            <v>4 월</v>
          </cell>
          <cell r="D126" t="str">
            <v>섬유</v>
          </cell>
          <cell r="F126">
            <v>327311.853</v>
          </cell>
        </row>
        <row r="127">
          <cell r="C127" t="str">
            <v>4 월</v>
          </cell>
          <cell r="D127" t="str">
            <v>의복모피</v>
          </cell>
          <cell r="F127">
            <v>679.91899999999998</v>
          </cell>
        </row>
        <row r="128">
          <cell r="C128" t="str">
            <v>4 월</v>
          </cell>
          <cell r="D128" t="str">
            <v>가죽신발</v>
          </cell>
          <cell r="F128">
            <v>1398.7739999999999</v>
          </cell>
        </row>
        <row r="129">
          <cell r="C129" t="str">
            <v>4 월</v>
          </cell>
          <cell r="D129" t="str">
            <v>목재나무</v>
          </cell>
          <cell r="F129">
            <v>5310.99</v>
          </cell>
        </row>
        <row r="130">
          <cell r="C130" t="str">
            <v>4 월</v>
          </cell>
          <cell r="D130" t="str">
            <v>펄프종이</v>
          </cell>
          <cell r="F130">
            <v>24039.866999999998</v>
          </cell>
        </row>
        <row r="131">
          <cell r="C131" t="str">
            <v>4 월</v>
          </cell>
          <cell r="D131" t="str">
            <v>출판인쇄</v>
          </cell>
          <cell r="F131">
            <v>3128.89</v>
          </cell>
        </row>
        <row r="132">
          <cell r="C132" t="str">
            <v>4 월</v>
          </cell>
          <cell r="D132" t="str">
            <v>석유화학계</v>
          </cell>
          <cell r="F132">
            <v>204217.005</v>
          </cell>
        </row>
        <row r="133">
          <cell r="C133" t="str">
            <v>4 월</v>
          </cell>
          <cell r="D133" t="str">
            <v>석유정제</v>
          </cell>
          <cell r="F133">
            <v>3025.0169999999998</v>
          </cell>
        </row>
        <row r="134">
          <cell r="C134" t="str">
            <v>4 월</v>
          </cell>
          <cell r="D134" t="str">
            <v>화학제품</v>
          </cell>
          <cell r="F134">
            <v>151406.02600000001</v>
          </cell>
        </row>
        <row r="135">
          <cell r="C135" t="str">
            <v>4 월</v>
          </cell>
          <cell r="D135" t="str">
            <v>고무플라</v>
          </cell>
          <cell r="F135">
            <v>49785.962</v>
          </cell>
        </row>
        <row r="136">
          <cell r="C136" t="str">
            <v>4 월</v>
          </cell>
          <cell r="D136" t="str">
            <v>요업</v>
          </cell>
          <cell r="F136">
            <v>86245.994999999995</v>
          </cell>
        </row>
        <row r="137">
          <cell r="C137" t="str">
            <v>4 월</v>
          </cell>
          <cell r="D137" t="str">
            <v>유리</v>
          </cell>
          <cell r="F137">
            <v>29276.847000000002</v>
          </cell>
        </row>
        <row r="138">
          <cell r="C138" t="str">
            <v>4 월</v>
          </cell>
          <cell r="D138" t="str">
            <v>시멘트</v>
          </cell>
          <cell r="F138">
            <v>56969.148000000001</v>
          </cell>
        </row>
        <row r="139">
          <cell r="C139" t="str">
            <v>4 월</v>
          </cell>
          <cell r="D139" t="str">
            <v>1차금속</v>
          </cell>
          <cell r="F139">
            <v>928855.22400000005</v>
          </cell>
        </row>
        <row r="140">
          <cell r="C140" t="str">
            <v>4 월</v>
          </cell>
          <cell r="D140" t="str">
            <v>조립금속</v>
          </cell>
          <cell r="F140">
            <v>58853.341999999997</v>
          </cell>
        </row>
        <row r="141">
          <cell r="C141" t="str">
            <v>4 월</v>
          </cell>
          <cell r="D141" t="str">
            <v>기타기계</v>
          </cell>
          <cell r="F141">
            <v>42562.832000000002</v>
          </cell>
        </row>
        <row r="142">
          <cell r="C142" t="str">
            <v>4 월</v>
          </cell>
          <cell r="D142" t="str">
            <v>사무기기</v>
          </cell>
          <cell r="F142">
            <v>1619.0029999999999</v>
          </cell>
        </row>
        <row r="143">
          <cell r="C143" t="str">
            <v>4 월</v>
          </cell>
          <cell r="D143" t="str">
            <v>전기기기</v>
          </cell>
          <cell r="F143">
            <v>40228.379000000001</v>
          </cell>
        </row>
        <row r="144">
          <cell r="C144" t="str">
            <v>4 월</v>
          </cell>
          <cell r="D144" t="str">
            <v>영상음향</v>
          </cell>
          <cell r="F144">
            <v>401666.14299999998</v>
          </cell>
        </row>
        <row r="145">
          <cell r="C145" t="str">
            <v>4 월</v>
          </cell>
          <cell r="D145" t="str">
            <v>의료광학</v>
          </cell>
          <cell r="F145">
            <v>12273.735000000001</v>
          </cell>
        </row>
        <row r="146">
          <cell r="C146" t="str">
            <v>4 월</v>
          </cell>
          <cell r="D146" t="str">
            <v>자동차</v>
          </cell>
          <cell r="F146">
            <v>139539.723</v>
          </cell>
        </row>
        <row r="147">
          <cell r="C147" t="str">
            <v>4 월</v>
          </cell>
          <cell r="D147" t="str">
            <v>기타운송</v>
          </cell>
          <cell r="F147">
            <v>8564.6530000000002</v>
          </cell>
        </row>
        <row r="148">
          <cell r="C148" t="str">
            <v>4 월</v>
          </cell>
          <cell r="D148" t="str">
            <v>가구및기타</v>
          </cell>
          <cell r="F148">
            <v>3577.703</v>
          </cell>
        </row>
        <row r="149">
          <cell r="C149" t="str">
            <v>4 월</v>
          </cell>
          <cell r="D149" t="str">
            <v>재생재료</v>
          </cell>
          <cell r="F149">
            <v>5886.9369999999999</v>
          </cell>
        </row>
        <row r="150">
          <cell r="C150" t="str">
            <v>5 월</v>
          </cell>
          <cell r="D150" t="str">
            <v>총계</v>
          </cell>
          <cell r="F150">
            <v>2434171.0249999999</v>
          </cell>
        </row>
        <row r="151">
          <cell r="C151" t="str">
            <v>5 월</v>
          </cell>
          <cell r="D151" t="str">
            <v>농수산업계</v>
          </cell>
          <cell r="F151">
            <v>72604.811000000002</v>
          </cell>
        </row>
        <row r="152">
          <cell r="C152" t="str">
            <v>5 월</v>
          </cell>
          <cell r="D152" t="str">
            <v>농업임업</v>
          </cell>
          <cell r="F152">
            <v>66067.623999999996</v>
          </cell>
        </row>
        <row r="153">
          <cell r="C153" t="str">
            <v>5 월</v>
          </cell>
          <cell r="D153" t="str">
            <v>어업</v>
          </cell>
          <cell r="F153">
            <v>6537.1869999999999</v>
          </cell>
        </row>
        <row r="154">
          <cell r="C154" t="str">
            <v>5 월</v>
          </cell>
          <cell r="D154" t="str">
            <v>광업계</v>
          </cell>
          <cell r="F154">
            <v>13037.332</v>
          </cell>
        </row>
        <row r="155">
          <cell r="C155" t="str">
            <v>5 월</v>
          </cell>
          <cell r="D155" t="str">
            <v>석탄원유</v>
          </cell>
          <cell r="F155">
            <v>556.14499999999998</v>
          </cell>
        </row>
        <row r="156">
          <cell r="C156" t="str">
            <v>5 월</v>
          </cell>
          <cell r="D156" t="str">
            <v>금속비금속</v>
          </cell>
          <cell r="F156">
            <v>12481.187</v>
          </cell>
        </row>
        <row r="157">
          <cell r="C157" t="str">
            <v>5 월</v>
          </cell>
          <cell r="D157" t="str">
            <v>제조업계</v>
          </cell>
          <cell r="F157">
            <v>2348528.8820000002</v>
          </cell>
        </row>
        <row r="158">
          <cell r="C158" t="str">
            <v>5 월</v>
          </cell>
          <cell r="D158" t="str">
            <v>식료품계</v>
          </cell>
          <cell r="F158">
            <v>36409.934999999998</v>
          </cell>
        </row>
        <row r="159">
          <cell r="C159" t="str">
            <v>5 월</v>
          </cell>
          <cell r="D159" t="str">
            <v>식료품제조</v>
          </cell>
          <cell r="F159">
            <v>30897.445</v>
          </cell>
        </row>
        <row r="160">
          <cell r="C160" t="str">
            <v>5 월</v>
          </cell>
          <cell r="D160" t="str">
            <v>음료품제조</v>
          </cell>
          <cell r="F160">
            <v>3032.5709999999999</v>
          </cell>
        </row>
        <row r="161">
          <cell r="C161" t="str">
            <v>5 월</v>
          </cell>
          <cell r="D161" t="str">
            <v>담배제조업</v>
          </cell>
          <cell r="F161">
            <v>2479.9189999999999</v>
          </cell>
        </row>
        <row r="162">
          <cell r="C162" t="str">
            <v>5 월</v>
          </cell>
          <cell r="D162" t="str">
            <v>섬유의복계</v>
          </cell>
          <cell r="F162">
            <v>335401.848</v>
          </cell>
        </row>
        <row r="163">
          <cell r="C163" t="str">
            <v>5 월</v>
          </cell>
          <cell r="D163" t="str">
            <v>섬유</v>
          </cell>
          <cell r="F163">
            <v>333503.22899999999</v>
          </cell>
        </row>
        <row r="164">
          <cell r="C164" t="str">
            <v>5 월</v>
          </cell>
          <cell r="D164" t="str">
            <v>의복모피</v>
          </cell>
          <cell r="F164">
            <v>606.05600000000004</v>
          </cell>
        </row>
        <row r="165">
          <cell r="C165" t="str">
            <v>5 월</v>
          </cell>
          <cell r="D165" t="str">
            <v>가죽신발</v>
          </cell>
          <cell r="F165">
            <v>1292.5630000000001</v>
          </cell>
        </row>
        <row r="166">
          <cell r="C166" t="str">
            <v>5 월</v>
          </cell>
          <cell r="D166" t="str">
            <v>목재나무</v>
          </cell>
          <cell r="F166">
            <v>4883.9809999999998</v>
          </cell>
        </row>
        <row r="167">
          <cell r="C167" t="str">
            <v>5 월</v>
          </cell>
          <cell r="D167" t="str">
            <v>펄프종이</v>
          </cell>
          <cell r="F167">
            <v>24041.732</v>
          </cell>
        </row>
        <row r="168">
          <cell r="C168" t="str">
            <v>5 월</v>
          </cell>
          <cell r="D168" t="str">
            <v>출판인쇄</v>
          </cell>
          <cell r="F168">
            <v>3072.2269999999999</v>
          </cell>
        </row>
        <row r="169">
          <cell r="C169" t="str">
            <v>5 월</v>
          </cell>
          <cell r="D169" t="str">
            <v>석유화학계</v>
          </cell>
          <cell r="F169">
            <v>208797.53099999999</v>
          </cell>
        </row>
        <row r="170">
          <cell r="C170" t="str">
            <v>5 월</v>
          </cell>
          <cell r="D170" t="str">
            <v>석유정제</v>
          </cell>
          <cell r="F170">
            <v>2811.1109999999999</v>
          </cell>
        </row>
        <row r="171">
          <cell r="C171" t="str">
            <v>5 월</v>
          </cell>
          <cell r="D171" t="str">
            <v>화학제품</v>
          </cell>
          <cell r="F171">
            <v>156028.00899999999</v>
          </cell>
        </row>
        <row r="172">
          <cell r="C172" t="str">
            <v>5 월</v>
          </cell>
          <cell r="D172" t="str">
            <v>고무플라</v>
          </cell>
          <cell r="F172">
            <v>49958.411</v>
          </cell>
        </row>
        <row r="173">
          <cell r="C173" t="str">
            <v>5 월</v>
          </cell>
          <cell r="D173" t="str">
            <v>요업</v>
          </cell>
          <cell r="F173">
            <v>85282.495999999999</v>
          </cell>
        </row>
        <row r="174">
          <cell r="C174" t="str">
            <v>5 월</v>
          </cell>
          <cell r="D174" t="str">
            <v>유리</v>
          </cell>
          <cell r="F174">
            <v>30790.774000000001</v>
          </cell>
        </row>
        <row r="175">
          <cell r="C175" t="str">
            <v>5 월</v>
          </cell>
          <cell r="D175" t="str">
            <v>시멘트</v>
          </cell>
          <cell r="F175">
            <v>54491.722000000002</v>
          </cell>
        </row>
        <row r="176">
          <cell r="C176" t="str">
            <v>5 월</v>
          </cell>
          <cell r="D176" t="str">
            <v>1차금속</v>
          </cell>
          <cell r="F176">
            <v>937244.92799999996</v>
          </cell>
        </row>
        <row r="177">
          <cell r="C177" t="str">
            <v>5 월</v>
          </cell>
          <cell r="D177" t="str">
            <v>조립금속</v>
          </cell>
          <cell r="F177">
            <v>52293.190999999999</v>
          </cell>
        </row>
        <row r="178">
          <cell r="C178" t="str">
            <v>5 월</v>
          </cell>
          <cell r="D178" t="str">
            <v>기타기계</v>
          </cell>
          <cell r="F178">
            <v>38805.298000000003</v>
          </cell>
        </row>
        <row r="179">
          <cell r="C179" t="str">
            <v>5 월</v>
          </cell>
          <cell r="D179" t="str">
            <v>사무기기</v>
          </cell>
          <cell r="F179">
            <v>1532.001</v>
          </cell>
        </row>
        <row r="180">
          <cell r="C180" t="str">
            <v>5 월</v>
          </cell>
          <cell r="D180" t="str">
            <v>전기기기</v>
          </cell>
          <cell r="F180">
            <v>39710.550999999999</v>
          </cell>
        </row>
        <row r="181">
          <cell r="C181" t="str">
            <v>5 월</v>
          </cell>
          <cell r="D181" t="str">
            <v>영상음향</v>
          </cell>
          <cell r="F181">
            <v>421966.533</v>
          </cell>
        </row>
        <row r="182">
          <cell r="C182" t="str">
            <v>5 월</v>
          </cell>
          <cell r="D182" t="str">
            <v>의료광학</v>
          </cell>
          <cell r="F182">
            <v>11945.8</v>
          </cell>
        </row>
        <row r="183">
          <cell r="C183" t="str">
            <v>5 월</v>
          </cell>
          <cell r="D183" t="str">
            <v>자동차</v>
          </cell>
          <cell r="F183">
            <v>130309.455</v>
          </cell>
        </row>
        <row r="184">
          <cell r="C184" t="str">
            <v>5 월</v>
          </cell>
          <cell r="D184" t="str">
            <v>기타운송</v>
          </cell>
          <cell r="F184">
            <v>8426.7739999999994</v>
          </cell>
        </row>
        <row r="185">
          <cell r="C185" t="str">
            <v>5 월</v>
          </cell>
          <cell r="D185" t="str">
            <v>가구및기타</v>
          </cell>
          <cell r="F185">
            <v>2854.3150000000001</v>
          </cell>
        </row>
        <row r="186">
          <cell r="C186" t="str">
            <v>5 월</v>
          </cell>
          <cell r="D186" t="str">
            <v>재생재료</v>
          </cell>
          <cell r="F186">
            <v>5550.2860000000001</v>
          </cell>
        </row>
        <row r="187">
          <cell r="C187" t="str">
            <v>6 월</v>
          </cell>
          <cell r="D187" t="str">
            <v>총계</v>
          </cell>
          <cell r="F187">
            <v>2460837.0649999999</v>
          </cell>
        </row>
        <row r="188">
          <cell r="C188" t="str">
            <v>6 월</v>
          </cell>
          <cell r="D188" t="str">
            <v>농수산업계</v>
          </cell>
          <cell r="F188">
            <v>86657.017999999996</v>
          </cell>
        </row>
        <row r="189">
          <cell r="C189" t="str">
            <v>6 월</v>
          </cell>
          <cell r="D189" t="str">
            <v>농업임업</v>
          </cell>
          <cell r="F189">
            <v>79655.815000000002</v>
          </cell>
        </row>
        <row r="190">
          <cell r="C190" t="str">
            <v>6 월</v>
          </cell>
          <cell r="D190" t="str">
            <v>어업</v>
          </cell>
          <cell r="F190">
            <v>7001.2030000000004</v>
          </cell>
        </row>
        <row r="191">
          <cell r="C191" t="str">
            <v>6 월</v>
          </cell>
          <cell r="D191" t="str">
            <v>광업계</v>
          </cell>
          <cell r="F191">
            <v>12816.245999999999</v>
          </cell>
        </row>
        <row r="192">
          <cell r="C192" t="str">
            <v>6 월</v>
          </cell>
          <cell r="D192" t="str">
            <v>석탄원유</v>
          </cell>
          <cell r="F192">
            <v>605.28</v>
          </cell>
        </row>
        <row r="193">
          <cell r="C193" t="str">
            <v>6 월</v>
          </cell>
          <cell r="D193" t="str">
            <v>금속비금속</v>
          </cell>
          <cell r="F193">
            <v>12210.966</v>
          </cell>
        </row>
        <row r="194">
          <cell r="C194" t="str">
            <v>6 월</v>
          </cell>
          <cell r="D194" t="str">
            <v>제조업계</v>
          </cell>
          <cell r="F194">
            <v>2361363.801</v>
          </cell>
        </row>
        <row r="195">
          <cell r="C195" t="str">
            <v>6 월</v>
          </cell>
          <cell r="D195" t="str">
            <v>식료품계</v>
          </cell>
          <cell r="F195">
            <v>38379.832999999999</v>
          </cell>
        </row>
        <row r="196">
          <cell r="C196" t="str">
            <v>6 월</v>
          </cell>
          <cell r="D196" t="str">
            <v>식료품제조</v>
          </cell>
          <cell r="F196">
            <v>32606.141</v>
          </cell>
        </row>
        <row r="197">
          <cell r="C197" t="str">
            <v>6 월</v>
          </cell>
          <cell r="D197" t="str">
            <v>음료품제조</v>
          </cell>
          <cell r="F197">
            <v>3204.9140000000002</v>
          </cell>
        </row>
        <row r="198">
          <cell r="C198" t="str">
            <v>6 월</v>
          </cell>
          <cell r="D198" t="str">
            <v>담배제조업</v>
          </cell>
          <cell r="F198">
            <v>2568.7779999999998</v>
          </cell>
        </row>
        <row r="199">
          <cell r="C199" t="str">
            <v>6 월</v>
          </cell>
          <cell r="D199" t="str">
            <v>섬유의복계</v>
          </cell>
          <cell r="F199">
            <v>341037.02299999999</v>
          </cell>
        </row>
        <row r="200">
          <cell r="C200" t="str">
            <v>6 월</v>
          </cell>
          <cell r="D200" t="str">
            <v>섬유</v>
          </cell>
          <cell r="F200">
            <v>339174.63099999999</v>
          </cell>
        </row>
        <row r="201">
          <cell r="C201" t="str">
            <v>6 월</v>
          </cell>
          <cell r="D201" t="str">
            <v>의복모피</v>
          </cell>
          <cell r="F201">
            <v>600.55600000000004</v>
          </cell>
        </row>
        <row r="202">
          <cell r="C202" t="str">
            <v>6 월</v>
          </cell>
          <cell r="D202" t="str">
            <v>가죽신발</v>
          </cell>
          <cell r="F202">
            <v>1261.836</v>
          </cell>
        </row>
        <row r="203">
          <cell r="C203" t="str">
            <v>6 월</v>
          </cell>
          <cell r="D203" t="str">
            <v>목재나무</v>
          </cell>
          <cell r="F203">
            <v>4942.0720000000001</v>
          </cell>
        </row>
        <row r="204">
          <cell r="C204" t="str">
            <v>6 월</v>
          </cell>
          <cell r="D204" t="str">
            <v>펄프종이</v>
          </cell>
          <cell r="F204">
            <v>23198.58</v>
          </cell>
        </row>
        <row r="205">
          <cell r="C205" t="str">
            <v>6 월</v>
          </cell>
          <cell r="D205" t="str">
            <v>출판인쇄</v>
          </cell>
          <cell r="F205">
            <v>3635.511</v>
          </cell>
        </row>
        <row r="206">
          <cell r="C206" t="str">
            <v>6 월</v>
          </cell>
          <cell r="D206" t="str">
            <v>석유화학계</v>
          </cell>
          <cell r="F206">
            <v>209077.16099999999</v>
          </cell>
        </row>
        <row r="207">
          <cell r="C207" t="str">
            <v>6 월</v>
          </cell>
          <cell r="D207" t="str">
            <v>석유정제</v>
          </cell>
          <cell r="F207">
            <v>2647.4209999999998</v>
          </cell>
        </row>
        <row r="208">
          <cell r="C208" t="str">
            <v>6 월</v>
          </cell>
          <cell r="D208" t="str">
            <v>화학제품</v>
          </cell>
          <cell r="F208">
            <v>155625.011</v>
          </cell>
        </row>
        <row r="209">
          <cell r="C209" t="str">
            <v>6 월</v>
          </cell>
          <cell r="D209" t="str">
            <v>고무플라</v>
          </cell>
          <cell r="F209">
            <v>50804.728999999999</v>
          </cell>
        </row>
        <row r="210">
          <cell r="C210" t="str">
            <v>6 월</v>
          </cell>
          <cell r="D210" t="str">
            <v>요업</v>
          </cell>
          <cell r="F210">
            <v>80211.240000000005</v>
          </cell>
        </row>
        <row r="211">
          <cell r="C211" t="str">
            <v>6 월</v>
          </cell>
          <cell r="D211" t="str">
            <v>유리</v>
          </cell>
          <cell r="F211">
            <v>27170.444</v>
          </cell>
        </row>
        <row r="212">
          <cell r="C212" t="str">
            <v>6 월</v>
          </cell>
          <cell r="D212" t="str">
            <v>시멘트</v>
          </cell>
          <cell r="F212">
            <v>53040.796000000002</v>
          </cell>
        </row>
        <row r="213">
          <cell r="C213" t="str">
            <v>6 월</v>
          </cell>
          <cell r="D213" t="str">
            <v>1차금속</v>
          </cell>
          <cell r="F213">
            <v>931316.56700000004</v>
          </cell>
        </row>
        <row r="214">
          <cell r="C214" t="str">
            <v>6 월</v>
          </cell>
          <cell r="D214" t="str">
            <v>조립금속</v>
          </cell>
          <cell r="F214">
            <v>46660.315000000002</v>
          </cell>
        </row>
        <row r="215">
          <cell r="C215" t="str">
            <v>6 월</v>
          </cell>
          <cell r="D215" t="str">
            <v>기타기계</v>
          </cell>
          <cell r="F215">
            <v>46420.112000000001</v>
          </cell>
        </row>
        <row r="216">
          <cell r="C216" t="str">
            <v>6 월</v>
          </cell>
          <cell r="D216" t="str">
            <v>사무기기</v>
          </cell>
          <cell r="F216">
            <v>1512.3440000000001</v>
          </cell>
        </row>
        <row r="217">
          <cell r="C217" t="str">
            <v>6 월</v>
          </cell>
          <cell r="D217" t="str">
            <v>전기기기</v>
          </cell>
          <cell r="F217">
            <v>41068.517</v>
          </cell>
        </row>
        <row r="218">
          <cell r="C218" t="str">
            <v>6 월</v>
          </cell>
          <cell r="D218" t="str">
            <v>영상음향</v>
          </cell>
          <cell r="F218">
            <v>430017.14399999997</v>
          </cell>
        </row>
        <row r="219">
          <cell r="C219" t="str">
            <v>6 월</v>
          </cell>
          <cell r="D219" t="str">
            <v>의료광학</v>
          </cell>
          <cell r="F219">
            <v>12110.34</v>
          </cell>
        </row>
        <row r="220">
          <cell r="C220" t="str">
            <v>6 월</v>
          </cell>
          <cell r="D220" t="str">
            <v>자동차</v>
          </cell>
          <cell r="F220">
            <v>134111.94500000001</v>
          </cell>
        </row>
        <row r="221">
          <cell r="C221" t="str">
            <v>6 월</v>
          </cell>
          <cell r="D221" t="str">
            <v>기타운송</v>
          </cell>
          <cell r="F221">
            <v>9058.07</v>
          </cell>
        </row>
        <row r="222">
          <cell r="C222" t="str">
            <v>6 월</v>
          </cell>
          <cell r="D222" t="str">
            <v>가구및기타</v>
          </cell>
          <cell r="F222">
            <v>3062.732</v>
          </cell>
        </row>
        <row r="223">
          <cell r="C223" t="str">
            <v>6 월</v>
          </cell>
          <cell r="D223" t="str">
            <v>재생재료</v>
          </cell>
          <cell r="F223">
            <v>5544.2950000000001</v>
          </cell>
        </row>
        <row r="224">
          <cell r="C224" t="str">
            <v>7 월</v>
          </cell>
          <cell r="D224" t="str">
            <v>총계</v>
          </cell>
          <cell r="F224">
            <v>2488072.0279999999</v>
          </cell>
        </row>
        <row r="225">
          <cell r="C225" t="str">
            <v>7 월</v>
          </cell>
          <cell r="D225" t="str">
            <v>농수산업계</v>
          </cell>
          <cell r="F225">
            <v>92661.592999999993</v>
          </cell>
        </row>
        <row r="226">
          <cell r="C226" t="str">
            <v>7 월</v>
          </cell>
          <cell r="D226" t="str">
            <v>농업임업</v>
          </cell>
          <cell r="F226">
            <v>85300.777000000002</v>
          </cell>
        </row>
        <row r="227">
          <cell r="C227" t="str">
            <v>7 월</v>
          </cell>
          <cell r="D227" t="str">
            <v>어업</v>
          </cell>
          <cell r="F227">
            <v>7360.8159999999998</v>
          </cell>
        </row>
        <row r="228">
          <cell r="C228" t="str">
            <v>7 월</v>
          </cell>
          <cell r="D228" t="str">
            <v>광업계</v>
          </cell>
          <cell r="F228">
            <v>12030.704</v>
          </cell>
        </row>
        <row r="229">
          <cell r="C229" t="str">
            <v>7 월</v>
          </cell>
          <cell r="D229" t="str">
            <v>석탄원유</v>
          </cell>
          <cell r="F229">
            <v>588.03800000000001</v>
          </cell>
        </row>
        <row r="230">
          <cell r="C230" t="str">
            <v>7 월</v>
          </cell>
          <cell r="D230" t="str">
            <v>금속비금속</v>
          </cell>
          <cell r="F230">
            <v>11442.665999999999</v>
          </cell>
        </row>
        <row r="231">
          <cell r="C231" t="str">
            <v>7 월</v>
          </cell>
          <cell r="D231" t="str">
            <v>제조업계</v>
          </cell>
          <cell r="F231">
            <v>2383379.7310000001</v>
          </cell>
        </row>
        <row r="232">
          <cell r="C232" t="str">
            <v>7 월</v>
          </cell>
          <cell r="D232" t="str">
            <v>식료품계</v>
          </cell>
          <cell r="F232">
            <v>40040.851999999999</v>
          </cell>
        </row>
        <row r="233">
          <cell r="C233" t="str">
            <v>7 월</v>
          </cell>
          <cell r="D233" t="str">
            <v>식료품제조</v>
          </cell>
          <cell r="F233">
            <v>34501.116000000002</v>
          </cell>
        </row>
        <row r="234">
          <cell r="C234" t="str">
            <v>7 월</v>
          </cell>
          <cell r="D234" t="str">
            <v>음료품제조</v>
          </cell>
          <cell r="F234">
            <v>3456.46</v>
          </cell>
        </row>
        <row r="235">
          <cell r="C235" t="str">
            <v>7 월</v>
          </cell>
          <cell r="D235" t="str">
            <v>담배제조업</v>
          </cell>
          <cell r="F235">
            <v>2083.2759999999998</v>
          </cell>
        </row>
        <row r="236">
          <cell r="C236" t="str">
            <v>7 월</v>
          </cell>
          <cell r="D236" t="str">
            <v>섬유의복계</v>
          </cell>
          <cell r="F236">
            <v>359617.848</v>
          </cell>
        </row>
        <row r="237">
          <cell r="C237" t="str">
            <v>7 월</v>
          </cell>
          <cell r="D237" t="str">
            <v>섬유</v>
          </cell>
          <cell r="F237">
            <v>357657.72899999999</v>
          </cell>
        </row>
        <row r="238">
          <cell r="C238" t="str">
            <v>7 월</v>
          </cell>
          <cell r="D238" t="str">
            <v>의복모피</v>
          </cell>
          <cell r="F238">
            <v>618.44399999999996</v>
          </cell>
        </row>
        <row r="239">
          <cell r="C239" t="str">
            <v>7 월</v>
          </cell>
          <cell r="D239" t="str">
            <v>가죽신발</v>
          </cell>
          <cell r="F239">
            <v>1341.675</v>
          </cell>
        </row>
        <row r="240">
          <cell r="C240" t="str">
            <v>7 월</v>
          </cell>
          <cell r="D240" t="str">
            <v>목재나무</v>
          </cell>
          <cell r="F240">
            <v>5024.1980000000003</v>
          </cell>
        </row>
        <row r="241">
          <cell r="C241" t="str">
            <v>7 월</v>
          </cell>
          <cell r="D241" t="str">
            <v>펄프종이</v>
          </cell>
          <cell r="F241">
            <v>24284.474999999999</v>
          </cell>
        </row>
        <row r="242">
          <cell r="C242" t="str">
            <v>7 월</v>
          </cell>
          <cell r="D242" t="str">
            <v>출판인쇄</v>
          </cell>
          <cell r="F242">
            <v>4097.933</v>
          </cell>
        </row>
        <row r="243">
          <cell r="C243" t="str">
            <v>7 월</v>
          </cell>
          <cell r="D243" t="str">
            <v>석유화학계</v>
          </cell>
          <cell r="F243">
            <v>219191.15400000001</v>
          </cell>
        </row>
        <row r="244">
          <cell r="C244" t="str">
            <v>7 월</v>
          </cell>
          <cell r="D244" t="str">
            <v>석유정제</v>
          </cell>
          <cell r="F244">
            <v>2648.2660000000001</v>
          </cell>
        </row>
        <row r="245">
          <cell r="C245" t="str">
            <v>7 월</v>
          </cell>
          <cell r="D245" t="str">
            <v>화학제품</v>
          </cell>
          <cell r="F245">
            <v>163720.74900000001</v>
          </cell>
        </row>
        <row r="246">
          <cell r="C246" t="str">
            <v>7 월</v>
          </cell>
          <cell r="D246" t="str">
            <v>고무플라</v>
          </cell>
          <cell r="F246">
            <v>52822.139000000003</v>
          </cell>
        </row>
        <row r="247">
          <cell r="C247" t="str">
            <v>7 월</v>
          </cell>
          <cell r="D247" t="str">
            <v>요업</v>
          </cell>
          <cell r="F247">
            <v>76852.073000000004</v>
          </cell>
        </row>
        <row r="248">
          <cell r="C248" t="str">
            <v>7 월</v>
          </cell>
          <cell r="D248" t="str">
            <v>유리</v>
          </cell>
          <cell r="F248">
            <v>28068.483</v>
          </cell>
        </row>
        <row r="249">
          <cell r="C249" t="str">
            <v>7 월</v>
          </cell>
          <cell r="D249" t="str">
            <v>시멘트</v>
          </cell>
          <cell r="F249">
            <v>48783.59</v>
          </cell>
        </row>
        <row r="250">
          <cell r="C250" t="str">
            <v>7 월</v>
          </cell>
          <cell r="D250" t="str">
            <v>1차금속</v>
          </cell>
          <cell r="F250">
            <v>873558.17799999996</v>
          </cell>
        </row>
        <row r="251">
          <cell r="C251" t="str">
            <v>7 월</v>
          </cell>
          <cell r="D251" t="str">
            <v>조립금속</v>
          </cell>
          <cell r="F251">
            <v>47633.146000000001</v>
          </cell>
        </row>
        <row r="252">
          <cell r="C252" t="str">
            <v>7 월</v>
          </cell>
          <cell r="D252" t="str">
            <v>기타기계</v>
          </cell>
          <cell r="F252">
            <v>47196.555999999997</v>
          </cell>
        </row>
        <row r="253">
          <cell r="C253" t="str">
            <v>7 월</v>
          </cell>
          <cell r="D253" t="str">
            <v>사무기기</v>
          </cell>
          <cell r="F253">
            <v>1636.058</v>
          </cell>
        </row>
        <row r="254">
          <cell r="C254" t="str">
            <v>7 월</v>
          </cell>
          <cell r="D254" t="str">
            <v>전기기기</v>
          </cell>
          <cell r="F254">
            <v>43225.777000000002</v>
          </cell>
        </row>
        <row r="255">
          <cell r="C255" t="str">
            <v>7 월</v>
          </cell>
          <cell r="D255" t="str">
            <v>영상음향</v>
          </cell>
          <cell r="F255">
            <v>470954.33199999999</v>
          </cell>
        </row>
        <row r="256">
          <cell r="C256" t="str">
            <v>7 월</v>
          </cell>
          <cell r="D256" t="str">
            <v>의료광학</v>
          </cell>
          <cell r="F256">
            <v>12098.754000000001</v>
          </cell>
        </row>
        <row r="257">
          <cell r="C257" t="str">
            <v>7 월</v>
          </cell>
          <cell r="D257" t="str">
            <v>자동차</v>
          </cell>
          <cell r="F257">
            <v>139929.73499999999</v>
          </cell>
        </row>
        <row r="258">
          <cell r="C258" t="str">
            <v>7 월</v>
          </cell>
          <cell r="D258" t="str">
            <v>기타운송</v>
          </cell>
          <cell r="F258">
            <v>9485.0580000000009</v>
          </cell>
        </row>
        <row r="259">
          <cell r="C259" t="str">
            <v>7 월</v>
          </cell>
          <cell r="D259" t="str">
            <v>가구및기타</v>
          </cell>
          <cell r="F259">
            <v>3077.3710000000001</v>
          </cell>
        </row>
        <row r="260">
          <cell r="C260" t="str">
            <v>7 월</v>
          </cell>
          <cell r="D260" t="str">
            <v>재생재료</v>
          </cell>
          <cell r="F260">
            <v>5476.2330000000002</v>
          </cell>
        </row>
        <row r="261">
          <cell r="C261" t="str">
            <v>8 월</v>
          </cell>
          <cell r="D261" t="str">
            <v>총계</v>
          </cell>
          <cell r="F261">
            <v>2459511.9789999998</v>
          </cell>
        </row>
        <row r="262">
          <cell r="C262" t="str">
            <v>8 월</v>
          </cell>
          <cell r="D262" t="str">
            <v>농수산업계</v>
          </cell>
          <cell r="F262">
            <v>104940.893</v>
          </cell>
        </row>
        <row r="263">
          <cell r="C263" t="str">
            <v>8 월</v>
          </cell>
          <cell r="D263" t="str">
            <v>농업임업</v>
          </cell>
          <cell r="F263">
            <v>96989.657000000007</v>
          </cell>
        </row>
        <row r="264">
          <cell r="C264" t="str">
            <v>8 월</v>
          </cell>
          <cell r="D264" t="str">
            <v>어업</v>
          </cell>
          <cell r="F264">
            <v>7951.2359999999999</v>
          </cell>
        </row>
        <row r="265">
          <cell r="C265" t="str">
            <v>8 월</v>
          </cell>
          <cell r="D265" t="str">
            <v>광업계</v>
          </cell>
          <cell r="F265">
            <v>11262.087</v>
          </cell>
        </row>
        <row r="266">
          <cell r="C266" t="str">
            <v>8 월</v>
          </cell>
          <cell r="D266" t="str">
            <v>석탄원유</v>
          </cell>
          <cell r="F266">
            <v>585.85299999999995</v>
          </cell>
        </row>
        <row r="267">
          <cell r="C267" t="str">
            <v>8 월</v>
          </cell>
          <cell r="D267" t="str">
            <v>금속비금속</v>
          </cell>
          <cell r="F267">
            <v>10676.234</v>
          </cell>
        </row>
        <row r="268">
          <cell r="C268" t="str">
            <v>8 월</v>
          </cell>
          <cell r="D268" t="str">
            <v>제조업계</v>
          </cell>
          <cell r="F268">
            <v>2343308.9989999998</v>
          </cell>
        </row>
        <row r="269">
          <cell r="C269" t="str">
            <v>8 월</v>
          </cell>
          <cell r="D269" t="str">
            <v>식료품계</v>
          </cell>
          <cell r="F269">
            <v>40310.463000000003</v>
          </cell>
        </row>
        <row r="270">
          <cell r="C270" t="str">
            <v>8 월</v>
          </cell>
          <cell r="D270" t="str">
            <v>식료품제조</v>
          </cell>
          <cell r="F270">
            <v>34122.781999999999</v>
          </cell>
        </row>
        <row r="271">
          <cell r="C271" t="str">
            <v>8 월</v>
          </cell>
          <cell r="D271" t="str">
            <v>음료품제조</v>
          </cell>
          <cell r="F271">
            <v>3651.328</v>
          </cell>
        </row>
        <row r="272">
          <cell r="C272" t="str">
            <v>8 월</v>
          </cell>
          <cell r="D272" t="str">
            <v>담배제조업</v>
          </cell>
          <cell r="F272">
            <v>2536.3530000000001</v>
          </cell>
        </row>
        <row r="273">
          <cell r="C273" t="str">
            <v>8 월</v>
          </cell>
          <cell r="D273" t="str">
            <v>섬유의복계</v>
          </cell>
          <cell r="F273">
            <v>357727.79300000001</v>
          </cell>
        </row>
        <row r="274">
          <cell r="C274" t="str">
            <v>8 월</v>
          </cell>
          <cell r="D274" t="str">
            <v>섬유</v>
          </cell>
          <cell r="F274">
            <v>355777.25400000002</v>
          </cell>
        </row>
        <row r="275">
          <cell r="C275" t="str">
            <v>8 월</v>
          </cell>
          <cell r="D275" t="str">
            <v>의복모피</v>
          </cell>
          <cell r="F275">
            <v>712.971</v>
          </cell>
        </row>
        <row r="276">
          <cell r="C276" t="str">
            <v>8 월</v>
          </cell>
          <cell r="D276" t="str">
            <v>가죽신발</v>
          </cell>
          <cell r="F276">
            <v>1237.568</v>
          </cell>
        </row>
        <row r="277">
          <cell r="C277" t="str">
            <v>8 월</v>
          </cell>
          <cell r="D277" t="str">
            <v>목재나무</v>
          </cell>
          <cell r="F277">
            <v>5183.7430000000004</v>
          </cell>
        </row>
        <row r="278">
          <cell r="C278" t="str">
            <v>8 월</v>
          </cell>
          <cell r="D278" t="str">
            <v>펄프종이</v>
          </cell>
          <cell r="F278">
            <v>25438.607</v>
          </cell>
        </row>
        <row r="279">
          <cell r="C279" t="str">
            <v>8 월</v>
          </cell>
          <cell r="D279" t="str">
            <v>출판인쇄</v>
          </cell>
          <cell r="F279">
            <v>4328.4049999999997</v>
          </cell>
        </row>
        <row r="280">
          <cell r="C280" t="str">
            <v>8 월</v>
          </cell>
          <cell r="D280" t="str">
            <v>석유화학계</v>
          </cell>
          <cell r="F280">
            <v>221469.77299999999</v>
          </cell>
        </row>
        <row r="281">
          <cell r="C281" t="str">
            <v>8 월</v>
          </cell>
          <cell r="D281" t="str">
            <v>석유정제</v>
          </cell>
          <cell r="F281">
            <v>2554.1489999999999</v>
          </cell>
        </row>
        <row r="282">
          <cell r="C282" t="str">
            <v>8 월</v>
          </cell>
          <cell r="D282" t="str">
            <v>화학제품</v>
          </cell>
          <cell r="F282">
            <v>164250.96</v>
          </cell>
        </row>
        <row r="283">
          <cell r="C283" t="str">
            <v>8 월</v>
          </cell>
          <cell r="D283" t="str">
            <v>고무플라</v>
          </cell>
          <cell r="F283">
            <v>54664.663999999997</v>
          </cell>
        </row>
        <row r="284">
          <cell r="C284" t="str">
            <v>8 월</v>
          </cell>
          <cell r="D284" t="str">
            <v>요업</v>
          </cell>
          <cell r="F284">
            <v>76935.036999999997</v>
          </cell>
        </row>
        <row r="285">
          <cell r="C285" t="str">
            <v>8 월</v>
          </cell>
          <cell r="D285" t="str">
            <v>유리</v>
          </cell>
          <cell r="F285">
            <v>30433.335999999999</v>
          </cell>
        </row>
        <row r="286">
          <cell r="C286" t="str">
            <v>8 월</v>
          </cell>
          <cell r="D286" t="str">
            <v>시멘트</v>
          </cell>
          <cell r="F286">
            <v>46501.701000000001</v>
          </cell>
        </row>
        <row r="287">
          <cell r="C287" t="str">
            <v>8 월</v>
          </cell>
          <cell r="D287" t="str">
            <v>1차금속</v>
          </cell>
          <cell r="F287">
            <v>841814.76699999999</v>
          </cell>
        </row>
        <row r="288">
          <cell r="C288" t="str">
            <v>8 월</v>
          </cell>
          <cell r="D288" t="str">
            <v>조립금속</v>
          </cell>
          <cell r="F288">
            <v>45046.500999999997</v>
          </cell>
        </row>
        <row r="289">
          <cell r="C289" t="str">
            <v>8 월</v>
          </cell>
          <cell r="D289" t="str">
            <v>기타기계</v>
          </cell>
          <cell r="F289">
            <v>44709.099000000002</v>
          </cell>
        </row>
        <row r="290">
          <cell r="C290" t="str">
            <v>8 월</v>
          </cell>
          <cell r="D290" t="str">
            <v>사무기기</v>
          </cell>
          <cell r="F290">
            <v>1629.556</v>
          </cell>
        </row>
        <row r="291">
          <cell r="C291" t="str">
            <v>8 월</v>
          </cell>
          <cell r="D291" t="str">
            <v>전기기기</v>
          </cell>
          <cell r="F291">
            <v>40150.904000000002</v>
          </cell>
        </row>
        <row r="292">
          <cell r="C292" t="str">
            <v>8 월</v>
          </cell>
          <cell r="D292" t="str">
            <v>영상음향</v>
          </cell>
          <cell r="F292">
            <v>485403.71799999999</v>
          </cell>
        </row>
        <row r="293">
          <cell r="C293" t="str">
            <v>8 월</v>
          </cell>
          <cell r="D293" t="str">
            <v>의료광학</v>
          </cell>
          <cell r="F293">
            <v>11406.536</v>
          </cell>
        </row>
        <row r="294">
          <cell r="C294" t="str">
            <v>8 월</v>
          </cell>
          <cell r="D294" t="str">
            <v>자동차</v>
          </cell>
          <cell r="F294">
            <v>124358.386</v>
          </cell>
        </row>
        <row r="295">
          <cell r="C295" t="str">
            <v>8 월</v>
          </cell>
          <cell r="D295" t="str">
            <v>기타운송</v>
          </cell>
          <cell r="F295">
            <v>9193.7839999999997</v>
          </cell>
        </row>
        <row r="296">
          <cell r="C296" t="str">
            <v>8 월</v>
          </cell>
          <cell r="D296" t="str">
            <v>가구및기타</v>
          </cell>
          <cell r="F296">
            <v>2989.3270000000002</v>
          </cell>
        </row>
        <row r="297">
          <cell r="C297" t="str">
            <v>8 월</v>
          </cell>
          <cell r="D297" t="str">
            <v>재생재료</v>
          </cell>
          <cell r="F297">
            <v>5212.6000000000004</v>
          </cell>
        </row>
        <row r="298">
          <cell r="C298" t="str">
            <v>9 월</v>
          </cell>
          <cell r="D298" t="str">
            <v>총계</v>
          </cell>
          <cell r="F298">
            <v>2453518.6030000001</v>
          </cell>
        </row>
        <row r="299">
          <cell r="C299" t="str">
            <v>9 월</v>
          </cell>
          <cell r="D299" t="str">
            <v>농수산업계</v>
          </cell>
          <cell r="F299">
            <v>108073.276</v>
          </cell>
        </row>
        <row r="300">
          <cell r="C300" t="str">
            <v>9 월</v>
          </cell>
          <cell r="D300" t="str">
            <v>농업임업</v>
          </cell>
          <cell r="F300">
            <v>100098.96</v>
          </cell>
        </row>
        <row r="301">
          <cell r="C301" t="str">
            <v>9 월</v>
          </cell>
          <cell r="D301" t="str">
            <v>어업</v>
          </cell>
          <cell r="F301">
            <v>7974.3159999999998</v>
          </cell>
        </row>
        <row r="302">
          <cell r="C302" t="str">
            <v>9 월</v>
          </cell>
          <cell r="D302" t="str">
            <v>광업계</v>
          </cell>
          <cell r="F302">
            <v>10665.724</v>
          </cell>
        </row>
        <row r="303">
          <cell r="C303" t="str">
            <v>9 월</v>
          </cell>
          <cell r="D303" t="str">
            <v>석탄원유</v>
          </cell>
          <cell r="F303">
            <v>506.75799999999998</v>
          </cell>
        </row>
        <row r="304">
          <cell r="C304" t="str">
            <v>9 월</v>
          </cell>
          <cell r="D304" t="str">
            <v>금속비금속</v>
          </cell>
          <cell r="F304">
            <v>10158.966</v>
          </cell>
        </row>
        <row r="305">
          <cell r="C305" t="str">
            <v>9 월</v>
          </cell>
          <cell r="D305" t="str">
            <v>제조업계</v>
          </cell>
          <cell r="F305">
            <v>2334779.6030000001</v>
          </cell>
        </row>
        <row r="306">
          <cell r="C306" t="str">
            <v>9 월</v>
          </cell>
          <cell r="D306" t="str">
            <v>식료품계</v>
          </cell>
          <cell r="F306">
            <v>39952.362999999998</v>
          </cell>
        </row>
        <row r="307">
          <cell r="C307" t="str">
            <v>9 월</v>
          </cell>
          <cell r="D307" t="str">
            <v>식료품제조</v>
          </cell>
          <cell r="F307">
            <v>34357.216999999997</v>
          </cell>
        </row>
        <row r="308">
          <cell r="C308" t="str">
            <v>9 월</v>
          </cell>
          <cell r="D308" t="str">
            <v>음료품제조</v>
          </cell>
          <cell r="F308">
            <v>3340.9740000000002</v>
          </cell>
        </row>
        <row r="309">
          <cell r="C309" t="str">
            <v>9 월</v>
          </cell>
          <cell r="D309" t="str">
            <v>담배제조업</v>
          </cell>
          <cell r="F309">
            <v>2254.172</v>
          </cell>
        </row>
        <row r="310">
          <cell r="C310" t="str">
            <v>9 월</v>
          </cell>
          <cell r="D310" t="str">
            <v>섬유의복계</v>
          </cell>
          <cell r="F310">
            <v>345553.20600000001</v>
          </cell>
        </row>
        <row r="311">
          <cell r="C311" t="str">
            <v>9 월</v>
          </cell>
          <cell r="D311" t="str">
            <v>섬유</v>
          </cell>
          <cell r="F311">
            <v>343571.95899999997</v>
          </cell>
        </row>
        <row r="312">
          <cell r="C312" t="str">
            <v>9 월</v>
          </cell>
          <cell r="D312" t="str">
            <v>의복모피</v>
          </cell>
          <cell r="F312">
            <v>813.428</v>
          </cell>
        </row>
        <row r="313">
          <cell r="C313" t="str">
            <v>9 월</v>
          </cell>
          <cell r="D313" t="str">
            <v>가죽신발</v>
          </cell>
          <cell r="F313">
            <v>1167.819</v>
          </cell>
        </row>
        <row r="314">
          <cell r="C314" t="str">
            <v>9 월</v>
          </cell>
          <cell r="D314" t="str">
            <v>목재나무</v>
          </cell>
          <cell r="F314">
            <v>5267.62</v>
          </cell>
        </row>
        <row r="315">
          <cell r="C315" t="str">
            <v>9 월</v>
          </cell>
          <cell r="D315" t="str">
            <v>펄프종이</v>
          </cell>
          <cell r="F315">
            <v>23799.811000000002</v>
          </cell>
        </row>
        <row r="316">
          <cell r="C316" t="str">
            <v>9 월</v>
          </cell>
          <cell r="D316" t="str">
            <v>출판인쇄</v>
          </cell>
          <cell r="F316">
            <v>3654.9169999999999</v>
          </cell>
        </row>
        <row r="317">
          <cell r="C317" t="str">
            <v>9 월</v>
          </cell>
          <cell r="D317" t="str">
            <v>석유화학계</v>
          </cell>
          <cell r="F317">
            <v>213615.83100000001</v>
          </cell>
        </row>
        <row r="318">
          <cell r="C318" t="str">
            <v>9 월</v>
          </cell>
          <cell r="D318" t="str">
            <v>석유정제</v>
          </cell>
          <cell r="F318">
            <v>2669.4180000000001</v>
          </cell>
        </row>
        <row r="319">
          <cell r="C319" t="str">
            <v>9 월</v>
          </cell>
          <cell r="D319" t="str">
            <v>화학제품</v>
          </cell>
          <cell r="F319">
            <v>157607.32399999999</v>
          </cell>
        </row>
        <row r="320">
          <cell r="C320" t="str">
            <v>9 월</v>
          </cell>
          <cell r="D320" t="str">
            <v>고무플라</v>
          </cell>
          <cell r="F320">
            <v>53339.089</v>
          </cell>
        </row>
        <row r="321">
          <cell r="C321" t="str">
            <v>9 월</v>
          </cell>
          <cell r="D321" t="str">
            <v>요업</v>
          </cell>
          <cell r="F321">
            <v>76776.792000000001</v>
          </cell>
        </row>
        <row r="322">
          <cell r="C322" t="str">
            <v>9 월</v>
          </cell>
          <cell r="D322" t="str">
            <v>유리</v>
          </cell>
          <cell r="F322">
            <v>30252.196</v>
          </cell>
        </row>
        <row r="323">
          <cell r="C323" t="str">
            <v>9 월</v>
          </cell>
          <cell r="D323" t="str">
            <v>시멘트</v>
          </cell>
          <cell r="F323">
            <v>46524.595999999998</v>
          </cell>
        </row>
        <row r="324">
          <cell r="C324" t="str">
            <v>9 월</v>
          </cell>
          <cell r="D324" t="str">
            <v>1차금속</v>
          </cell>
          <cell r="F324">
            <v>877105.05900000001</v>
          </cell>
        </row>
        <row r="325">
          <cell r="C325" t="str">
            <v>9 월</v>
          </cell>
          <cell r="D325" t="str">
            <v>조립금속</v>
          </cell>
          <cell r="F325">
            <v>46303.101000000002</v>
          </cell>
        </row>
        <row r="326">
          <cell r="C326" t="str">
            <v>9 월</v>
          </cell>
          <cell r="D326" t="str">
            <v>기타기계</v>
          </cell>
          <cell r="F326">
            <v>46749.120000000003</v>
          </cell>
        </row>
        <row r="327">
          <cell r="C327" t="str">
            <v>9 월</v>
          </cell>
          <cell r="D327" t="str">
            <v>사무기기</v>
          </cell>
          <cell r="F327">
            <v>1557.269</v>
          </cell>
        </row>
        <row r="328">
          <cell r="C328" t="str">
            <v>9 월</v>
          </cell>
          <cell r="D328" t="str">
            <v>전기기기</v>
          </cell>
          <cell r="F328">
            <v>40709.165999999997</v>
          </cell>
        </row>
        <row r="329">
          <cell r="C329" t="str">
            <v>9 월</v>
          </cell>
          <cell r="D329" t="str">
            <v>영상음향</v>
          </cell>
          <cell r="F329">
            <v>452049.32</v>
          </cell>
        </row>
        <row r="330">
          <cell r="C330" t="str">
            <v>9 월</v>
          </cell>
          <cell r="D330" t="str">
            <v>의료광학</v>
          </cell>
          <cell r="F330">
            <v>11478.78</v>
          </cell>
        </row>
        <row r="331">
          <cell r="C331" t="str">
            <v>9 월</v>
          </cell>
          <cell r="D331" t="str">
            <v>자동차</v>
          </cell>
          <cell r="F331">
            <v>132892.88200000001</v>
          </cell>
        </row>
        <row r="332">
          <cell r="C332" t="str">
            <v>9 월</v>
          </cell>
          <cell r="D332" t="str">
            <v>기타운송</v>
          </cell>
          <cell r="F332">
            <v>8763.6209999999992</v>
          </cell>
        </row>
        <row r="333">
          <cell r="C333" t="str">
            <v>9 월</v>
          </cell>
          <cell r="D333" t="str">
            <v>가구및기타</v>
          </cell>
          <cell r="F333">
            <v>2994.62</v>
          </cell>
        </row>
        <row r="334">
          <cell r="C334" t="str">
            <v>9 월</v>
          </cell>
          <cell r="D334" t="str">
            <v>재생재료</v>
          </cell>
          <cell r="F334">
            <v>5556.125</v>
          </cell>
        </row>
        <row r="335">
          <cell r="C335" t="str">
            <v>10 월</v>
          </cell>
          <cell r="D335" t="str">
            <v>총계</v>
          </cell>
          <cell r="F335">
            <v>2520406.122</v>
          </cell>
        </row>
        <row r="336">
          <cell r="C336" t="str">
            <v>10 월</v>
          </cell>
          <cell r="D336" t="str">
            <v>농수산업계</v>
          </cell>
          <cell r="F336">
            <v>78377.721999999994</v>
          </cell>
        </row>
        <row r="337">
          <cell r="C337" t="str">
            <v>10 월</v>
          </cell>
          <cell r="D337" t="str">
            <v>농업임업</v>
          </cell>
          <cell r="F337">
            <v>70746.508000000002</v>
          </cell>
        </row>
        <row r="338">
          <cell r="C338" t="str">
            <v>10 월</v>
          </cell>
          <cell r="D338" t="str">
            <v>어업</v>
          </cell>
          <cell r="F338">
            <v>7631.2139999999999</v>
          </cell>
        </row>
        <row r="339">
          <cell r="C339" t="str">
            <v>10 월</v>
          </cell>
          <cell r="D339" t="str">
            <v>광업계</v>
          </cell>
          <cell r="F339">
            <v>11849.121999999999</v>
          </cell>
        </row>
        <row r="340">
          <cell r="C340" t="str">
            <v>10 월</v>
          </cell>
          <cell r="D340" t="str">
            <v>석탄원유</v>
          </cell>
          <cell r="F340">
            <v>576.54</v>
          </cell>
        </row>
        <row r="341">
          <cell r="C341" t="str">
            <v>10 월</v>
          </cell>
          <cell r="D341" t="str">
            <v>금속비금속</v>
          </cell>
          <cell r="F341">
            <v>11272.582</v>
          </cell>
        </row>
        <row r="342">
          <cell r="C342" t="str">
            <v>10 월</v>
          </cell>
          <cell r="D342" t="str">
            <v>제조업계</v>
          </cell>
          <cell r="F342">
            <v>2430179.2779999999</v>
          </cell>
        </row>
        <row r="343">
          <cell r="C343" t="str">
            <v>10 월</v>
          </cell>
          <cell r="D343" t="str">
            <v>식료품계</v>
          </cell>
          <cell r="F343">
            <v>38185.919000000002</v>
          </cell>
        </row>
        <row r="344">
          <cell r="C344" t="str">
            <v>10 월</v>
          </cell>
          <cell r="D344" t="str">
            <v>식료품제조</v>
          </cell>
          <cell r="F344">
            <v>32632.121999999999</v>
          </cell>
        </row>
        <row r="345">
          <cell r="C345" t="str">
            <v>10 월</v>
          </cell>
          <cell r="D345" t="str">
            <v>음료품제조</v>
          </cell>
          <cell r="F345">
            <v>3166.7640000000001</v>
          </cell>
        </row>
        <row r="346">
          <cell r="C346" t="str">
            <v>10 월</v>
          </cell>
          <cell r="D346" t="str">
            <v>담배제조업</v>
          </cell>
          <cell r="F346">
            <v>2387.0329999999999</v>
          </cell>
        </row>
        <row r="347">
          <cell r="C347" t="str">
            <v>10 월</v>
          </cell>
          <cell r="D347" t="str">
            <v>섬유의복계</v>
          </cell>
          <cell r="F347">
            <v>334255.565</v>
          </cell>
        </row>
        <row r="348">
          <cell r="C348" t="str">
            <v>10 월</v>
          </cell>
          <cell r="D348" t="str">
            <v>섬유</v>
          </cell>
          <cell r="F348">
            <v>332418.745</v>
          </cell>
        </row>
        <row r="349">
          <cell r="C349" t="str">
            <v>10 월</v>
          </cell>
          <cell r="D349" t="str">
            <v>의복모피</v>
          </cell>
          <cell r="F349">
            <v>758.423</v>
          </cell>
        </row>
        <row r="350">
          <cell r="C350" t="str">
            <v>10 월</v>
          </cell>
          <cell r="D350" t="str">
            <v>가죽신발</v>
          </cell>
          <cell r="F350">
            <v>1078.3969999999999</v>
          </cell>
        </row>
        <row r="351">
          <cell r="C351" t="str">
            <v>10 월</v>
          </cell>
          <cell r="D351" t="str">
            <v>목재나무</v>
          </cell>
          <cell r="F351">
            <v>4554.0159999999996</v>
          </cell>
        </row>
        <row r="352">
          <cell r="C352" t="str">
            <v>10 월</v>
          </cell>
          <cell r="D352" t="str">
            <v>펄프종이</v>
          </cell>
          <cell r="F352">
            <v>24247.813999999998</v>
          </cell>
        </row>
        <row r="353">
          <cell r="C353" t="str">
            <v>10 월</v>
          </cell>
          <cell r="D353" t="str">
            <v>출판인쇄</v>
          </cell>
          <cell r="F353">
            <v>2917.4650000000001</v>
          </cell>
        </row>
        <row r="354">
          <cell r="C354" t="str">
            <v>10 월</v>
          </cell>
          <cell r="D354" t="str">
            <v>석유화학계</v>
          </cell>
          <cell r="F354">
            <v>207307.68700000001</v>
          </cell>
        </row>
        <row r="355">
          <cell r="C355" t="str">
            <v>10 월</v>
          </cell>
          <cell r="D355" t="str">
            <v>석유정제</v>
          </cell>
          <cell r="F355">
            <v>2812.1680000000001</v>
          </cell>
        </row>
        <row r="356">
          <cell r="C356" t="str">
            <v>10 월</v>
          </cell>
          <cell r="D356" t="str">
            <v>화학제품</v>
          </cell>
          <cell r="F356">
            <v>153660.06899999999</v>
          </cell>
        </row>
        <row r="357">
          <cell r="C357" t="str">
            <v>10 월</v>
          </cell>
          <cell r="D357" t="str">
            <v>고무플라</v>
          </cell>
          <cell r="F357">
            <v>50835.45</v>
          </cell>
        </row>
        <row r="358">
          <cell r="C358" t="str">
            <v>10 월</v>
          </cell>
          <cell r="D358" t="str">
            <v>요업</v>
          </cell>
          <cell r="F358">
            <v>81447.539000000004</v>
          </cell>
        </row>
        <row r="359">
          <cell r="C359" t="str">
            <v>10 월</v>
          </cell>
          <cell r="D359" t="str">
            <v>유리</v>
          </cell>
          <cell r="F359">
            <v>30454.282999999999</v>
          </cell>
        </row>
        <row r="360">
          <cell r="C360" t="str">
            <v>10 월</v>
          </cell>
          <cell r="D360" t="str">
            <v>시멘트</v>
          </cell>
          <cell r="F360">
            <v>50993.256000000001</v>
          </cell>
        </row>
        <row r="361">
          <cell r="C361" t="str">
            <v>10 월</v>
          </cell>
          <cell r="D361" t="str">
            <v>1차금속</v>
          </cell>
          <cell r="F361">
            <v>1001047.454</v>
          </cell>
        </row>
        <row r="362">
          <cell r="C362" t="str">
            <v>10 월</v>
          </cell>
          <cell r="D362" t="str">
            <v>조립금속</v>
          </cell>
          <cell r="F362">
            <v>47666.752</v>
          </cell>
        </row>
        <row r="363">
          <cell r="C363" t="str">
            <v>10 월</v>
          </cell>
          <cell r="D363" t="str">
            <v>기타기계</v>
          </cell>
          <cell r="F363">
            <v>44378.455999999998</v>
          </cell>
        </row>
        <row r="364">
          <cell r="C364" t="str">
            <v>10 월</v>
          </cell>
          <cell r="D364" t="str">
            <v>사무기기</v>
          </cell>
          <cell r="F364">
            <v>1429.6949999999999</v>
          </cell>
        </row>
        <row r="365">
          <cell r="C365" t="str">
            <v>10 월</v>
          </cell>
          <cell r="D365" t="str">
            <v>전기기기</v>
          </cell>
          <cell r="F365">
            <v>41355.305999999997</v>
          </cell>
        </row>
        <row r="366">
          <cell r="C366" t="str">
            <v>10 월</v>
          </cell>
          <cell r="D366" t="str">
            <v>영상음향</v>
          </cell>
          <cell r="F366">
            <v>435806.45500000002</v>
          </cell>
        </row>
        <row r="367">
          <cell r="C367" t="str">
            <v>10 월</v>
          </cell>
          <cell r="D367" t="str">
            <v>의료광학</v>
          </cell>
          <cell r="F367">
            <v>11639.44</v>
          </cell>
        </row>
        <row r="368">
          <cell r="C368" t="str">
            <v>10 월</v>
          </cell>
          <cell r="D368" t="str">
            <v>자동차</v>
          </cell>
          <cell r="F368">
            <v>137547.19</v>
          </cell>
        </row>
        <row r="369">
          <cell r="C369" t="str">
            <v>10 월</v>
          </cell>
          <cell r="D369" t="str">
            <v>기타운송</v>
          </cell>
          <cell r="F369">
            <v>8405.0429999999997</v>
          </cell>
        </row>
        <row r="370">
          <cell r="C370" t="str">
            <v>10 월</v>
          </cell>
          <cell r="D370" t="str">
            <v>가구및기타</v>
          </cell>
          <cell r="F370">
            <v>2688.9459999999999</v>
          </cell>
        </row>
        <row r="371">
          <cell r="C371" t="str">
            <v>10 월</v>
          </cell>
          <cell r="D371" t="str">
            <v>재생재료</v>
          </cell>
          <cell r="F371">
            <v>5298.5360000000001</v>
          </cell>
        </row>
        <row r="372">
          <cell r="C372" t="str">
            <v>11 월</v>
          </cell>
          <cell r="D372" t="str">
            <v>총계</v>
          </cell>
          <cell r="F372">
            <v>2540063.9449999998</v>
          </cell>
        </row>
        <row r="373">
          <cell r="C373" t="str">
            <v>11 월</v>
          </cell>
          <cell r="D373" t="str">
            <v>농수산업계</v>
          </cell>
          <cell r="F373">
            <v>107576.632</v>
          </cell>
        </row>
        <row r="374">
          <cell r="C374" t="str">
            <v>11 월</v>
          </cell>
          <cell r="D374" t="str">
            <v>농업임업</v>
          </cell>
          <cell r="F374">
            <v>99900.782999999996</v>
          </cell>
        </row>
        <row r="375">
          <cell r="C375" t="str">
            <v>11 월</v>
          </cell>
          <cell r="D375" t="str">
            <v>어업</v>
          </cell>
          <cell r="F375">
            <v>7675.8490000000002</v>
          </cell>
        </row>
        <row r="376">
          <cell r="C376" t="str">
            <v>11 월</v>
          </cell>
          <cell r="D376" t="str">
            <v>광업계</v>
          </cell>
          <cell r="F376">
            <v>12704.057000000001</v>
          </cell>
        </row>
        <row r="377">
          <cell r="C377" t="str">
            <v>11 월</v>
          </cell>
          <cell r="D377" t="str">
            <v>석탄원유</v>
          </cell>
          <cell r="F377">
            <v>561.13499999999999</v>
          </cell>
        </row>
        <row r="378">
          <cell r="C378" t="str">
            <v>11 월</v>
          </cell>
          <cell r="D378" t="str">
            <v>금속비금속</v>
          </cell>
          <cell r="F378">
            <v>12142.922</v>
          </cell>
        </row>
        <row r="379">
          <cell r="C379" t="str">
            <v>11 월</v>
          </cell>
          <cell r="D379" t="str">
            <v>제조업계</v>
          </cell>
          <cell r="F379">
            <v>2419783.2560000001</v>
          </cell>
        </row>
        <row r="380">
          <cell r="C380" t="str">
            <v>11 월</v>
          </cell>
          <cell r="D380" t="str">
            <v>식료품계</v>
          </cell>
          <cell r="F380">
            <v>40974.196000000004</v>
          </cell>
        </row>
        <row r="381">
          <cell r="C381" t="str">
            <v>11 월</v>
          </cell>
          <cell r="D381" t="str">
            <v>식료품제조</v>
          </cell>
          <cell r="F381">
            <v>35289.222999999998</v>
          </cell>
        </row>
        <row r="382">
          <cell r="C382" t="str">
            <v>11 월</v>
          </cell>
          <cell r="D382" t="str">
            <v>음료품제조</v>
          </cell>
          <cell r="F382">
            <v>2962.9740000000002</v>
          </cell>
        </row>
        <row r="383">
          <cell r="C383" t="str">
            <v>11 월</v>
          </cell>
          <cell r="D383" t="str">
            <v>담배제조업</v>
          </cell>
          <cell r="F383">
            <v>2721.9989999999998</v>
          </cell>
        </row>
        <row r="384">
          <cell r="C384" t="str">
            <v>11 월</v>
          </cell>
          <cell r="D384" t="str">
            <v>섬유의복계</v>
          </cell>
          <cell r="F384">
            <v>341396.63099999999</v>
          </cell>
        </row>
        <row r="385">
          <cell r="C385" t="str">
            <v>11 월</v>
          </cell>
          <cell r="D385" t="str">
            <v>섬유</v>
          </cell>
          <cell r="F385">
            <v>339404.64399999997</v>
          </cell>
        </row>
        <row r="386">
          <cell r="C386" t="str">
            <v>11 월</v>
          </cell>
          <cell r="D386" t="str">
            <v>의복모피</v>
          </cell>
          <cell r="F386">
            <v>857.149</v>
          </cell>
        </row>
        <row r="387">
          <cell r="C387" t="str">
            <v>11 월</v>
          </cell>
          <cell r="D387" t="str">
            <v>가죽신발</v>
          </cell>
          <cell r="F387">
            <v>1134.838</v>
          </cell>
        </row>
        <row r="388">
          <cell r="C388" t="str">
            <v>11 월</v>
          </cell>
          <cell r="D388" t="str">
            <v>목재나무</v>
          </cell>
          <cell r="F388">
            <v>5287.5910000000003</v>
          </cell>
        </row>
        <row r="389">
          <cell r="C389" t="str">
            <v>11 월</v>
          </cell>
          <cell r="D389" t="str">
            <v>펄프종이</v>
          </cell>
          <cell r="F389">
            <v>25078.893</v>
          </cell>
        </row>
        <row r="390">
          <cell r="C390" t="str">
            <v>11 월</v>
          </cell>
          <cell r="D390" t="str">
            <v>출판인쇄</v>
          </cell>
          <cell r="F390">
            <v>3349.2420000000002</v>
          </cell>
        </row>
        <row r="391">
          <cell r="C391" t="str">
            <v>11 월</v>
          </cell>
          <cell r="D391" t="str">
            <v>석유화학계</v>
          </cell>
          <cell r="F391">
            <v>214488.47</v>
          </cell>
        </row>
        <row r="392">
          <cell r="C392" t="str">
            <v>11 월</v>
          </cell>
          <cell r="D392" t="str">
            <v>석유정제</v>
          </cell>
          <cell r="F392">
            <v>3054.98</v>
          </cell>
        </row>
        <row r="393">
          <cell r="C393" t="str">
            <v>11 월</v>
          </cell>
          <cell r="D393" t="str">
            <v>화학제품</v>
          </cell>
          <cell r="F393">
            <v>159048.16899999999</v>
          </cell>
        </row>
        <row r="394">
          <cell r="C394" t="str">
            <v>11 월</v>
          </cell>
          <cell r="D394" t="str">
            <v>고무플라</v>
          </cell>
          <cell r="F394">
            <v>52385.321000000004</v>
          </cell>
        </row>
        <row r="395">
          <cell r="C395" t="str">
            <v>11 월</v>
          </cell>
          <cell r="D395" t="str">
            <v>요업</v>
          </cell>
          <cell r="F395">
            <v>83881.820999999996</v>
          </cell>
        </row>
        <row r="396">
          <cell r="C396" t="str">
            <v>11 월</v>
          </cell>
          <cell r="D396" t="str">
            <v>유리</v>
          </cell>
          <cell r="F396">
            <v>29763.758000000002</v>
          </cell>
        </row>
        <row r="397">
          <cell r="C397" t="str">
            <v>11 월</v>
          </cell>
          <cell r="D397" t="str">
            <v>시멘트</v>
          </cell>
          <cell r="F397">
            <v>54118.063000000002</v>
          </cell>
        </row>
        <row r="398">
          <cell r="C398" t="str">
            <v>11 월</v>
          </cell>
          <cell r="D398" t="str">
            <v>1차금속</v>
          </cell>
          <cell r="F398">
            <v>972847.57799999998</v>
          </cell>
        </row>
        <row r="399">
          <cell r="C399" t="str">
            <v>11 월</v>
          </cell>
          <cell r="D399" t="str">
            <v>조립금속</v>
          </cell>
          <cell r="F399">
            <v>52160.947</v>
          </cell>
        </row>
        <row r="400">
          <cell r="C400" t="str">
            <v>11 월</v>
          </cell>
          <cell r="D400" t="str">
            <v>기타기계</v>
          </cell>
          <cell r="F400">
            <v>50692.985000000001</v>
          </cell>
        </row>
        <row r="401">
          <cell r="C401" t="str">
            <v>11 월</v>
          </cell>
          <cell r="D401" t="str">
            <v>사무기기</v>
          </cell>
          <cell r="F401">
            <v>1404.9929999999999</v>
          </cell>
        </row>
        <row r="402">
          <cell r="C402" t="str">
            <v>11 월</v>
          </cell>
          <cell r="D402" t="str">
            <v>전기기기</v>
          </cell>
          <cell r="F402">
            <v>42100.62</v>
          </cell>
        </row>
        <row r="403">
          <cell r="C403" t="str">
            <v>11 월</v>
          </cell>
          <cell r="D403" t="str">
            <v>영상음향</v>
          </cell>
          <cell r="F403">
            <v>407396.44699999999</v>
          </cell>
        </row>
        <row r="404">
          <cell r="C404" t="str">
            <v>11 월</v>
          </cell>
          <cell r="D404" t="str">
            <v>의료광학</v>
          </cell>
          <cell r="F404">
            <v>12177.637000000001</v>
          </cell>
        </row>
        <row r="405">
          <cell r="C405" t="str">
            <v>11 월</v>
          </cell>
          <cell r="D405" t="str">
            <v>자동차</v>
          </cell>
          <cell r="F405">
            <v>148223.41800000001</v>
          </cell>
        </row>
        <row r="406">
          <cell r="C406" t="str">
            <v>11 월</v>
          </cell>
          <cell r="D406" t="str">
            <v>기타운송</v>
          </cell>
          <cell r="F406">
            <v>8742.7759999999998</v>
          </cell>
        </row>
        <row r="407">
          <cell r="C407" t="str">
            <v>11 월</v>
          </cell>
          <cell r="D407" t="str">
            <v>가구및기타</v>
          </cell>
          <cell r="F407">
            <v>3460.7640000000001</v>
          </cell>
        </row>
        <row r="408">
          <cell r="C408" t="str">
            <v>11 월</v>
          </cell>
          <cell r="D408" t="str">
            <v>재생재료</v>
          </cell>
          <cell r="F408">
            <v>6118.2470000000003</v>
          </cell>
        </row>
        <row r="409">
          <cell r="C409" t="str">
            <v>12 월</v>
          </cell>
          <cell r="D409" t="str">
            <v>총계</v>
          </cell>
          <cell r="F409">
            <v>2659385.9670000002</v>
          </cell>
        </row>
        <row r="410">
          <cell r="C410" t="str">
            <v>12 월</v>
          </cell>
          <cell r="D410" t="str">
            <v>농수산업계</v>
          </cell>
          <cell r="F410">
            <v>88231.801999999996</v>
          </cell>
        </row>
        <row r="411">
          <cell r="C411" t="str">
            <v>12 월</v>
          </cell>
          <cell r="D411" t="str">
            <v>농업임업</v>
          </cell>
          <cell r="F411">
            <v>80801.84</v>
          </cell>
        </row>
        <row r="412">
          <cell r="C412" t="str">
            <v>12 월</v>
          </cell>
          <cell r="D412" t="str">
            <v>어업</v>
          </cell>
          <cell r="F412">
            <v>7429.9620000000004</v>
          </cell>
        </row>
        <row r="413">
          <cell r="C413" t="str">
            <v>12 월</v>
          </cell>
          <cell r="D413" t="str">
            <v>광업계</v>
          </cell>
          <cell r="F413">
            <v>13827.653</v>
          </cell>
        </row>
        <row r="414">
          <cell r="C414" t="str">
            <v>12 월</v>
          </cell>
          <cell r="D414" t="str">
            <v>석탄원유</v>
          </cell>
          <cell r="F414">
            <v>610.53</v>
          </cell>
        </row>
        <row r="415">
          <cell r="C415" t="str">
            <v>12 월</v>
          </cell>
          <cell r="D415" t="str">
            <v>금속비금속</v>
          </cell>
          <cell r="F415">
            <v>13217.123</v>
          </cell>
        </row>
        <row r="416">
          <cell r="C416" t="str">
            <v>12 월</v>
          </cell>
          <cell r="D416" t="str">
            <v>제조업계</v>
          </cell>
          <cell r="F416">
            <v>2557326.5120000001</v>
          </cell>
        </row>
        <row r="417">
          <cell r="C417" t="str">
            <v>12 월</v>
          </cell>
          <cell r="D417" t="str">
            <v>식료품계</v>
          </cell>
          <cell r="F417">
            <v>40266.576000000001</v>
          </cell>
        </row>
        <row r="418">
          <cell r="C418" t="str">
            <v>12 월</v>
          </cell>
          <cell r="D418" t="str">
            <v>식료품제조</v>
          </cell>
          <cell r="F418">
            <v>34012.313000000002</v>
          </cell>
        </row>
        <row r="419">
          <cell r="C419" t="str">
            <v>12 월</v>
          </cell>
          <cell r="D419" t="str">
            <v>음료품제조</v>
          </cell>
          <cell r="F419">
            <v>3105.4639999999999</v>
          </cell>
        </row>
        <row r="420">
          <cell r="C420" t="str">
            <v>12 월</v>
          </cell>
          <cell r="D420" t="str">
            <v>담배제조업</v>
          </cell>
          <cell r="F420">
            <v>3148.799</v>
          </cell>
        </row>
        <row r="421">
          <cell r="C421" t="str">
            <v>12 월</v>
          </cell>
          <cell r="D421" t="str">
            <v>섬유의복계</v>
          </cell>
          <cell r="F421">
            <v>341965.60800000001</v>
          </cell>
        </row>
        <row r="422">
          <cell r="C422" t="str">
            <v>12 월</v>
          </cell>
          <cell r="D422" t="str">
            <v>섬유</v>
          </cell>
          <cell r="F422">
            <v>339841.9</v>
          </cell>
        </row>
        <row r="423">
          <cell r="C423" t="str">
            <v>12 월</v>
          </cell>
          <cell r="D423" t="str">
            <v>의복모피</v>
          </cell>
          <cell r="F423">
            <v>869.93600000000004</v>
          </cell>
        </row>
        <row r="424">
          <cell r="C424" t="str">
            <v>12 월</v>
          </cell>
          <cell r="D424" t="str">
            <v>가죽신발</v>
          </cell>
          <cell r="F424">
            <v>1253.7719999999999</v>
          </cell>
        </row>
        <row r="425">
          <cell r="C425" t="str">
            <v>12 월</v>
          </cell>
          <cell r="D425" t="str">
            <v>목재나무</v>
          </cell>
          <cell r="F425">
            <v>5615.6940000000004</v>
          </cell>
        </row>
        <row r="426">
          <cell r="C426" t="str">
            <v>12 월</v>
          </cell>
          <cell r="D426" t="str">
            <v>펄프종이</v>
          </cell>
          <cell r="F426">
            <v>24242.751</v>
          </cell>
        </row>
        <row r="427">
          <cell r="C427" t="str">
            <v>12 월</v>
          </cell>
          <cell r="D427" t="str">
            <v>출판인쇄</v>
          </cell>
          <cell r="F427">
            <v>3628.2910000000002</v>
          </cell>
        </row>
        <row r="428">
          <cell r="C428" t="str">
            <v>12 월</v>
          </cell>
          <cell r="D428" t="str">
            <v>석유화학계</v>
          </cell>
          <cell r="F428">
            <v>221976.44399999999</v>
          </cell>
        </row>
        <row r="429">
          <cell r="C429" t="str">
            <v>12 월</v>
          </cell>
          <cell r="D429" t="str">
            <v>석유정제</v>
          </cell>
          <cell r="F429">
            <v>3169.9250000000002</v>
          </cell>
        </row>
        <row r="430">
          <cell r="C430" t="str">
            <v>12 월</v>
          </cell>
          <cell r="D430" t="str">
            <v>화학제품</v>
          </cell>
          <cell r="F430">
            <v>163452.49</v>
          </cell>
        </row>
        <row r="431">
          <cell r="C431" t="str">
            <v>12 월</v>
          </cell>
          <cell r="D431" t="str">
            <v>고무플라</v>
          </cell>
          <cell r="F431">
            <v>55354.029000000002</v>
          </cell>
        </row>
        <row r="432">
          <cell r="C432" t="str">
            <v>12 월</v>
          </cell>
          <cell r="D432" t="str">
            <v>요업</v>
          </cell>
          <cell r="F432">
            <v>87756.536999999997</v>
          </cell>
        </row>
        <row r="433">
          <cell r="C433" t="str">
            <v>12 월</v>
          </cell>
          <cell r="D433" t="str">
            <v>유리</v>
          </cell>
          <cell r="F433">
            <v>31116.031999999999</v>
          </cell>
        </row>
        <row r="434">
          <cell r="C434" t="str">
            <v>12 월</v>
          </cell>
          <cell r="D434" t="str">
            <v>시멘트</v>
          </cell>
          <cell r="F434">
            <v>56640.504999999997</v>
          </cell>
        </row>
        <row r="435">
          <cell r="C435" t="str">
            <v>12 월</v>
          </cell>
          <cell r="D435" t="str">
            <v>1차금속</v>
          </cell>
          <cell r="F435">
            <v>1040567.57</v>
          </cell>
        </row>
        <row r="436">
          <cell r="C436" t="str">
            <v>12 월</v>
          </cell>
          <cell r="D436" t="str">
            <v>조립금속</v>
          </cell>
          <cell r="F436">
            <v>58959.144</v>
          </cell>
        </row>
        <row r="437">
          <cell r="C437" t="str">
            <v>12 월</v>
          </cell>
          <cell r="D437" t="str">
            <v>기타기계</v>
          </cell>
          <cell r="F437">
            <v>56244.588000000003</v>
          </cell>
        </row>
        <row r="438">
          <cell r="C438" t="str">
            <v>12 월</v>
          </cell>
          <cell r="D438" t="str">
            <v>사무기기</v>
          </cell>
          <cell r="F438">
            <v>1534.509</v>
          </cell>
        </row>
        <row r="439">
          <cell r="C439" t="str">
            <v>12 월</v>
          </cell>
          <cell r="D439" t="str">
            <v>전기기기</v>
          </cell>
          <cell r="F439">
            <v>50062.358999999997</v>
          </cell>
        </row>
        <row r="440">
          <cell r="C440" t="str">
            <v>12 월</v>
          </cell>
          <cell r="D440" t="str">
            <v>영상음향</v>
          </cell>
          <cell r="F440">
            <v>433873.30300000001</v>
          </cell>
        </row>
        <row r="441">
          <cell r="C441" t="str">
            <v>12 월</v>
          </cell>
          <cell r="D441" t="str">
            <v>의료광학</v>
          </cell>
          <cell r="F441">
            <v>13351.67</v>
          </cell>
        </row>
        <row r="442">
          <cell r="C442" t="str">
            <v>12 월</v>
          </cell>
          <cell r="D442" t="str">
            <v>자동차</v>
          </cell>
          <cell r="F442">
            <v>157600.16899999999</v>
          </cell>
        </row>
        <row r="443">
          <cell r="C443" t="str">
            <v>12 월</v>
          </cell>
          <cell r="D443" t="str">
            <v>기타운송</v>
          </cell>
          <cell r="F443">
            <v>9382.5300000000007</v>
          </cell>
        </row>
        <row r="444">
          <cell r="C444" t="str">
            <v>12 월</v>
          </cell>
          <cell r="D444" t="str">
            <v>가구및기타</v>
          </cell>
          <cell r="F444">
            <v>3914.4650000000001</v>
          </cell>
        </row>
        <row r="445">
          <cell r="C445" t="str">
            <v>12 월</v>
          </cell>
          <cell r="D445" t="str">
            <v>재생재료</v>
          </cell>
          <cell r="F445">
            <v>6384.3040000000001</v>
          </cell>
        </row>
      </sheetData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발전현황"/>
      <sheetName val="2.용도별전력사용량"/>
      <sheetName val="3.제조업중분류별전력사용량"/>
      <sheetName val="원본"/>
      <sheetName val="xxxxxxxx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합체</v>
          </cell>
          <cell r="D1" t="str">
            <v>분류별</v>
          </cell>
          <cell r="F1" t="str">
            <v>판매량</v>
          </cell>
        </row>
        <row r="2">
          <cell r="C2" t="str">
            <v>1 월</v>
          </cell>
          <cell r="D2" t="str">
            <v>총계</v>
          </cell>
          <cell r="F2">
            <v>2530846.355</v>
          </cell>
        </row>
        <row r="3">
          <cell r="C3" t="str">
            <v>1 월</v>
          </cell>
          <cell r="D3" t="str">
            <v>농수산업계</v>
          </cell>
          <cell r="F3">
            <v>103368.546</v>
          </cell>
        </row>
        <row r="4">
          <cell r="C4" t="str">
            <v>1 월</v>
          </cell>
          <cell r="D4" t="str">
            <v>농업임업</v>
          </cell>
          <cell r="F4">
            <v>96141.535000000003</v>
          </cell>
        </row>
        <row r="5">
          <cell r="C5" t="str">
            <v>1 월</v>
          </cell>
          <cell r="D5" t="str">
            <v>어업</v>
          </cell>
          <cell r="F5">
            <v>7227.0110000000004</v>
          </cell>
        </row>
        <row r="6">
          <cell r="C6" t="str">
            <v>1 월</v>
          </cell>
          <cell r="D6" t="str">
            <v>광업계</v>
          </cell>
          <cell r="F6">
            <v>12523.892</v>
          </cell>
        </row>
        <row r="7">
          <cell r="C7" t="str">
            <v>1 월</v>
          </cell>
          <cell r="D7" t="str">
            <v>석탄원유</v>
          </cell>
          <cell r="F7">
            <v>593.64400000000001</v>
          </cell>
        </row>
        <row r="8">
          <cell r="C8" t="str">
            <v>1 월</v>
          </cell>
          <cell r="D8" t="str">
            <v>금속비금속</v>
          </cell>
          <cell r="F8">
            <v>11930.248</v>
          </cell>
        </row>
        <row r="9">
          <cell r="C9" t="str">
            <v>1 월</v>
          </cell>
          <cell r="D9" t="str">
            <v>제조업계</v>
          </cell>
          <cell r="F9">
            <v>2414953.9169999999</v>
          </cell>
        </row>
        <row r="10">
          <cell r="C10" t="str">
            <v>1 월</v>
          </cell>
          <cell r="D10" t="str">
            <v>식료품계</v>
          </cell>
          <cell r="F10">
            <v>36844.391000000003</v>
          </cell>
        </row>
        <row r="11">
          <cell r="C11" t="str">
            <v>1 월</v>
          </cell>
          <cell r="D11" t="str">
            <v>식료품제조</v>
          </cell>
          <cell r="F11">
            <v>31195.537</v>
          </cell>
        </row>
        <row r="12">
          <cell r="C12" t="str">
            <v>1 월</v>
          </cell>
          <cell r="D12" t="str">
            <v>음료품제조</v>
          </cell>
          <cell r="F12">
            <v>2903.1210000000001</v>
          </cell>
        </row>
        <row r="13">
          <cell r="C13" t="str">
            <v>1 월</v>
          </cell>
          <cell r="D13" t="str">
            <v>담배제조업</v>
          </cell>
          <cell r="F13">
            <v>2745.7330000000002</v>
          </cell>
        </row>
        <row r="14">
          <cell r="C14" t="str">
            <v>1 월</v>
          </cell>
          <cell r="D14" t="str">
            <v>섬유의복계</v>
          </cell>
          <cell r="F14">
            <v>335688.495</v>
          </cell>
        </row>
        <row r="15">
          <cell r="C15" t="str">
            <v>1 월</v>
          </cell>
          <cell r="D15" t="str">
            <v>섬유</v>
          </cell>
          <cell r="F15">
            <v>333520.09100000001</v>
          </cell>
        </row>
        <row r="16">
          <cell r="C16" t="str">
            <v>1 월</v>
          </cell>
          <cell r="D16" t="str">
            <v>의복모피</v>
          </cell>
          <cell r="F16">
            <v>686.00099999999998</v>
          </cell>
        </row>
        <row r="17">
          <cell r="C17" t="str">
            <v>1 월</v>
          </cell>
          <cell r="D17" t="str">
            <v>가죽신발</v>
          </cell>
          <cell r="F17">
            <v>1482.403</v>
          </cell>
        </row>
        <row r="18">
          <cell r="C18" t="str">
            <v>1 월</v>
          </cell>
          <cell r="D18" t="str">
            <v>목재나무</v>
          </cell>
          <cell r="F18">
            <v>5695.2650000000003</v>
          </cell>
        </row>
        <row r="19">
          <cell r="C19" t="str">
            <v>1 월</v>
          </cell>
          <cell r="D19" t="str">
            <v>펄프종이</v>
          </cell>
          <cell r="F19">
            <v>24755.666000000001</v>
          </cell>
        </row>
        <row r="20">
          <cell r="C20" t="str">
            <v>1 월</v>
          </cell>
          <cell r="D20" t="str">
            <v>출판인쇄</v>
          </cell>
          <cell r="F20">
            <v>3623.5219999999999</v>
          </cell>
        </row>
        <row r="21">
          <cell r="C21" t="str">
            <v>1 월</v>
          </cell>
          <cell r="D21" t="str">
            <v>석유화학계</v>
          </cell>
          <cell r="F21">
            <v>200162.95800000001</v>
          </cell>
        </row>
        <row r="22">
          <cell r="C22" t="str">
            <v>1 월</v>
          </cell>
          <cell r="D22" t="str">
            <v>석유정제</v>
          </cell>
          <cell r="F22">
            <v>3172.5320000000002</v>
          </cell>
        </row>
        <row r="23">
          <cell r="C23" t="str">
            <v>1 월</v>
          </cell>
          <cell r="D23" t="str">
            <v>화학제품</v>
          </cell>
          <cell r="F23">
            <v>146744.272</v>
          </cell>
        </row>
        <row r="24">
          <cell r="C24" t="str">
            <v>1 월</v>
          </cell>
          <cell r="D24" t="str">
            <v>고무플라</v>
          </cell>
          <cell r="F24">
            <v>50246.154000000002</v>
          </cell>
        </row>
        <row r="25">
          <cell r="C25" t="str">
            <v>1 월</v>
          </cell>
          <cell r="D25" t="str">
            <v>요업</v>
          </cell>
          <cell r="F25">
            <v>79221.645999999993</v>
          </cell>
        </row>
        <row r="26">
          <cell r="C26" t="str">
            <v>1 월</v>
          </cell>
          <cell r="D26" t="str">
            <v>유리</v>
          </cell>
          <cell r="F26">
            <v>29397.592000000001</v>
          </cell>
        </row>
        <row r="27">
          <cell r="C27" t="str">
            <v>1 월</v>
          </cell>
          <cell r="D27" t="str">
            <v>시멘트</v>
          </cell>
          <cell r="F27">
            <v>49824.053999999996</v>
          </cell>
        </row>
        <row r="28">
          <cell r="C28" t="str">
            <v>1 월</v>
          </cell>
          <cell r="D28" t="str">
            <v>1차금속</v>
          </cell>
          <cell r="F28">
            <v>1010914.024</v>
          </cell>
        </row>
        <row r="29">
          <cell r="C29" t="str">
            <v>1 월</v>
          </cell>
          <cell r="D29" t="str">
            <v>조립금속</v>
          </cell>
          <cell r="F29">
            <v>60892.584000000003</v>
          </cell>
        </row>
        <row r="30">
          <cell r="C30" t="str">
            <v>1 월</v>
          </cell>
          <cell r="D30" t="str">
            <v>기타기계</v>
          </cell>
          <cell r="F30">
            <v>44148.711000000003</v>
          </cell>
        </row>
        <row r="31">
          <cell r="C31" t="str">
            <v>1 월</v>
          </cell>
          <cell r="D31" t="str">
            <v>사무기기</v>
          </cell>
          <cell r="F31">
            <v>1768.6489999999999</v>
          </cell>
        </row>
        <row r="32">
          <cell r="C32" t="str">
            <v>1 월</v>
          </cell>
          <cell r="D32" t="str">
            <v>전기기기</v>
          </cell>
          <cell r="F32">
            <v>40451.919999999998</v>
          </cell>
        </row>
        <row r="33">
          <cell r="C33" t="str">
            <v>1 월</v>
          </cell>
          <cell r="D33" t="str">
            <v>영상음향</v>
          </cell>
          <cell r="F33">
            <v>401837.10100000002</v>
          </cell>
        </row>
        <row r="34">
          <cell r="C34" t="str">
            <v>1 월</v>
          </cell>
          <cell r="D34" t="str">
            <v>의료광학</v>
          </cell>
          <cell r="F34">
            <v>12340.767</v>
          </cell>
        </row>
        <row r="35">
          <cell r="C35" t="str">
            <v>1 월</v>
          </cell>
          <cell r="D35" t="str">
            <v>자동차</v>
          </cell>
          <cell r="F35">
            <v>138490.67800000001</v>
          </cell>
        </row>
        <row r="36">
          <cell r="C36" t="str">
            <v>1 월</v>
          </cell>
          <cell r="D36" t="str">
            <v>기타운송</v>
          </cell>
          <cell r="F36">
            <v>8852.07</v>
          </cell>
        </row>
        <row r="37">
          <cell r="C37" t="str">
            <v>1 월</v>
          </cell>
          <cell r="D37" t="str">
            <v>가구및기타</v>
          </cell>
          <cell r="F37">
            <v>3478.0740000000001</v>
          </cell>
        </row>
        <row r="38">
          <cell r="C38" t="str">
            <v>1 월</v>
          </cell>
          <cell r="D38" t="str">
            <v>재생재료</v>
          </cell>
          <cell r="F38">
            <v>5787.3959999999997</v>
          </cell>
        </row>
        <row r="39">
          <cell r="C39" t="str">
            <v>2 월</v>
          </cell>
          <cell r="D39" t="str">
            <v>총계</v>
          </cell>
          <cell r="F39">
            <v>2313908.5150000001</v>
          </cell>
        </row>
        <row r="40">
          <cell r="C40" t="str">
            <v>2 월</v>
          </cell>
          <cell r="D40" t="str">
            <v>농수산업계</v>
          </cell>
          <cell r="F40">
            <v>102757.497</v>
          </cell>
        </row>
        <row r="41">
          <cell r="C41" t="str">
            <v>2 월</v>
          </cell>
          <cell r="D41" t="str">
            <v>농업임업</v>
          </cell>
          <cell r="F41">
            <v>95747.331999999995</v>
          </cell>
        </row>
        <row r="42">
          <cell r="C42" t="str">
            <v>2 월</v>
          </cell>
          <cell r="D42" t="str">
            <v>어업</v>
          </cell>
          <cell r="F42">
            <v>7010.165</v>
          </cell>
        </row>
        <row r="43">
          <cell r="C43" t="str">
            <v>2 월</v>
          </cell>
          <cell r="D43" t="str">
            <v>광업계</v>
          </cell>
          <cell r="F43">
            <v>11072.861999999999</v>
          </cell>
        </row>
        <row r="44">
          <cell r="C44" t="str">
            <v>2 월</v>
          </cell>
          <cell r="D44" t="str">
            <v>석탄원유</v>
          </cell>
          <cell r="F44">
            <v>550.24099999999999</v>
          </cell>
        </row>
        <row r="45">
          <cell r="C45" t="str">
            <v>2 월</v>
          </cell>
          <cell r="D45" t="str">
            <v>금속비금속</v>
          </cell>
          <cell r="F45">
            <v>10522.620999999999</v>
          </cell>
        </row>
        <row r="46">
          <cell r="C46" t="str">
            <v>2 월</v>
          </cell>
          <cell r="D46" t="str">
            <v>제조업계</v>
          </cell>
          <cell r="F46">
            <v>2200078.156</v>
          </cell>
        </row>
        <row r="47">
          <cell r="C47" t="str">
            <v>2 월</v>
          </cell>
          <cell r="D47" t="str">
            <v>식료품계</v>
          </cell>
          <cell r="F47">
            <v>35013.321000000004</v>
          </cell>
        </row>
        <row r="48">
          <cell r="C48" t="str">
            <v>2 월</v>
          </cell>
          <cell r="D48" t="str">
            <v>식료품제조</v>
          </cell>
          <cell r="F48">
            <v>30445.861000000001</v>
          </cell>
        </row>
        <row r="49">
          <cell r="C49" t="str">
            <v>2 월</v>
          </cell>
          <cell r="D49" t="str">
            <v>음료품제조</v>
          </cell>
          <cell r="F49">
            <v>2568.9499999999998</v>
          </cell>
        </row>
        <row r="50">
          <cell r="C50" t="str">
            <v>2 월</v>
          </cell>
          <cell r="D50" t="str">
            <v>담배제조업</v>
          </cell>
          <cell r="F50">
            <v>1998.51</v>
          </cell>
        </row>
        <row r="51">
          <cell r="C51" t="str">
            <v>2 월</v>
          </cell>
          <cell r="D51" t="str">
            <v>섬유의복계</v>
          </cell>
          <cell r="F51">
            <v>305931.33100000001</v>
          </cell>
        </row>
        <row r="52">
          <cell r="C52" t="str">
            <v>2 월</v>
          </cell>
          <cell r="D52" t="str">
            <v>섬유</v>
          </cell>
          <cell r="F52">
            <v>303829.185</v>
          </cell>
        </row>
        <row r="53">
          <cell r="C53" t="str">
            <v>2 월</v>
          </cell>
          <cell r="D53" t="str">
            <v>의복모피</v>
          </cell>
          <cell r="F53">
            <v>704.85799999999995</v>
          </cell>
        </row>
        <row r="54">
          <cell r="C54" t="str">
            <v>2 월</v>
          </cell>
          <cell r="D54" t="str">
            <v>가죽신발</v>
          </cell>
          <cell r="F54">
            <v>1397.288</v>
          </cell>
        </row>
        <row r="55">
          <cell r="C55" t="str">
            <v>2 월</v>
          </cell>
          <cell r="D55" t="str">
            <v>목재나무</v>
          </cell>
          <cell r="F55">
            <v>5279.46</v>
          </cell>
        </row>
        <row r="56">
          <cell r="C56" t="str">
            <v>2 월</v>
          </cell>
          <cell r="D56" t="str">
            <v>펄프종이</v>
          </cell>
          <cell r="F56">
            <v>21600.686000000002</v>
          </cell>
        </row>
        <row r="57">
          <cell r="C57" t="str">
            <v>2 월</v>
          </cell>
          <cell r="D57" t="str">
            <v>출판인쇄</v>
          </cell>
          <cell r="F57">
            <v>3401.326</v>
          </cell>
        </row>
        <row r="58">
          <cell r="C58" t="str">
            <v>2 월</v>
          </cell>
          <cell r="D58" t="str">
            <v>석유화학계</v>
          </cell>
          <cell r="F58">
            <v>188028.09</v>
          </cell>
        </row>
        <row r="59">
          <cell r="C59" t="str">
            <v>2 월</v>
          </cell>
          <cell r="D59" t="str">
            <v>석유정제</v>
          </cell>
          <cell r="F59">
            <v>2744.319</v>
          </cell>
        </row>
        <row r="60">
          <cell r="C60" t="str">
            <v>2 월</v>
          </cell>
          <cell r="D60" t="str">
            <v>화학제품</v>
          </cell>
          <cell r="F60">
            <v>137806.46900000001</v>
          </cell>
        </row>
        <row r="61">
          <cell r="C61" t="str">
            <v>2 월</v>
          </cell>
          <cell r="D61" t="str">
            <v>고무플라</v>
          </cell>
          <cell r="F61">
            <v>47477.302000000003</v>
          </cell>
        </row>
        <row r="62">
          <cell r="C62" t="str">
            <v>2 월</v>
          </cell>
          <cell r="D62" t="str">
            <v>요업</v>
          </cell>
          <cell r="F62">
            <v>74472.971000000005</v>
          </cell>
        </row>
        <row r="63">
          <cell r="C63" t="str">
            <v>2 월</v>
          </cell>
          <cell r="D63" t="str">
            <v>유리</v>
          </cell>
          <cell r="F63">
            <v>27446.224999999999</v>
          </cell>
        </row>
        <row r="64">
          <cell r="C64" t="str">
            <v>2 월</v>
          </cell>
          <cell r="D64" t="str">
            <v>시멘트</v>
          </cell>
          <cell r="F64">
            <v>47026.745999999999</v>
          </cell>
        </row>
        <row r="65">
          <cell r="C65" t="str">
            <v>2 월</v>
          </cell>
          <cell r="D65" t="str">
            <v>1차금속</v>
          </cell>
          <cell r="F65">
            <v>901007.91399999999</v>
          </cell>
        </row>
        <row r="66">
          <cell r="C66" t="str">
            <v>2 월</v>
          </cell>
          <cell r="D66" t="str">
            <v>조립금속</v>
          </cell>
          <cell r="F66">
            <v>56674.192000000003</v>
          </cell>
        </row>
        <row r="67">
          <cell r="C67" t="str">
            <v>2 월</v>
          </cell>
          <cell r="D67" t="str">
            <v>기타기계</v>
          </cell>
          <cell r="F67">
            <v>42779.62</v>
          </cell>
        </row>
        <row r="68">
          <cell r="C68" t="str">
            <v>2 월</v>
          </cell>
          <cell r="D68" t="str">
            <v>사무기기</v>
          </cell>
          <cell r="F68">
            <v>1713.519</v>
          </cell>
        </row>
        <row r="69">
          <cell r="C69" t="str">
            <v>2 월</v>
          </cell>
          <cell r="D69" t="str">
            <v>전기기기</v>
          </cell>
          <cell r="F69">
            <v>37282.959999999999</v>
          </cell>
        </row>
        <row r="70">
          <cell r="C70" t="str">
            <v>2 월</v>
          </cell>
          <cell r="D70" t="str">
            <v>영상음향</v>
          </cell>
          <cell r="F70">
            <v>368665.58299999998</v>
          </cell>
        </row>
        <row r="71">
          <cell r="C71" t="str">
            <v>2 월</v>
          </cell>
          <cell r="D71" t="str">
            <v>의료광학</v>
          </cell>
          <cell r="F71">
            <v>11881.234</v>
          </cell>
        </row>
        <row r="72">
          <cell r="C72" t="str">
            <v>2 월</v>
          </cell>
          <cell r="D72" t="str">
            <v>자동차</v>
          </cell>
          <cell r="F72">
            <v>129314.91499999999</v>
          </cell>
        </row>
        <row r="73">
          <cell r="C73" t="str">
            <v>2 월</v>
          </cell>
          <cell r="D73" t="str">
            <v>기타운송</v>
          </cell>
          <cell r="F73">
            <v>8355.8619999999992</v>
          </cell>
        </row>
        <row r="74">
          <cell r="C74" t="str">
            <v>2 월</v>
          </cell>
          <cell r="D74" t="str">
            <v>가구및기타</v>
          </cell>
          <cell r="F74">
            <v>3429.4679999999998</v>
          </cell>
        </row>
        <row r="75">
          <cell r="C75" t="str">
            <v>2 월</v>
          </cell>
          <cell r="D75" t="str">
            <v>재생재료</v>
          </cell>
          <cell r="F75">
            <v>5245.7039999999997</v>
          </cell>
        </row>
        <row r="76">
          <cell r="C76" t="str">
            <v>3 월</v>
          </cell>
          <cell r="D76" t="str">
            <v>총계</v>
          </cell>
          <cell r="F76">
            <v>2459232.3080000002</v>
          </cell>
        </row>
        <row r="77">
          <cell r="C77" t="str">
            <v>3 월</v>
          </cell>
          <cell r="D77" t="str">
            <v>농수산업계</v>
          </cell>
          <cell r="F77">
            <v>85066.635999999999</v>
          </cell>
        </row>
        <row r="78">
          <cell r="C78" t="str">
            <v>3 월</v>
          </cell>
          <cell r="D78" t="str">
            <v>농업임업</v>
          </cell>
          <cell r="F78">
            <v>78882.388999999996</v>
          </cell>
        </row>
        <row r="79">
          <cell r="C79" t="str">
            <v>3 월</v>
          </cell>
          <cell r="D79" t="str">
            <v>어업</v>
          </cell>
          <cell r="F79">
            <v>6184.2470000000003</v>
          </cell>
        </row>
        <row r="80">
          <cell r="C80" t="str">
            <v>3 월</v>
          </cell>
          <cell r="D80" t="str">
            <v>광업계</v>
          </cell>
          <cell r="F80">
            <v>12383.017</v>
          </cell>
        </row>
        <row r="81">
          <cell r="C81" t="str">
            <v>3 월</v>
          </cell>
          <cell r="D81" t="str">
            <v>석탄원유</v>
          </cell>
          <cell r="F81">
            <v>680.58</v>
          </cell>
        </row>
        <row r="82">
          <cell r="C82" t="str">
            <v>3 월</v>
          </cell>
          <cell r="D82" t="str">
            <v>금속비금속</v>
          </cell>
          <cell r="F82">
            <v>11702.437</v>
          </cell>
        </row>
        <row r="83">
          <cell r="C83" t="str">
            <v>3 월</v>
          </cell>
          <cell r="D83" t="str">
            <v>제조업계</v>
          </cell>
          <cell r="F83">
            <v>2361782.6549999998</v>
          </cell>
        </row>
        <row r="84">
          <cell r="C84" t="str">
            <v>3 월</v>
          </cell>
          <cell r="D84" t="str">
            <v>식료품계</v>
          </cell>
          <cell r="F84">
            <v>34007.542000000001</v>
          </cell>
        </row>
        <row r="85">
          <cell r="C85" t="str">
            <v>3 월</v>
          </cell>
          <cell r="D85" t="str">
            <v>식료품제조</v>
          </cell>
          <cell r="F85">
            <v>28729.437999999998</v>
          </cell>
        </row>
        <row r="86">
          <cell r="C86" t="str">
            <v>3 월</v>
          </cell>
          <cell r="D86" t="str">
            <v>음료품제조</v>
          </cell>
          <cell r="F86">
            <v>2834.0949999999998</v>
          </cell>
        </row>
        <row r="87">
          <cell r="C87" t="str">
            <v>3 월</v>
          </cell>
          <cell r="D87" t="str">
            <v>담배제조업</v>
          </cell>
          <cell r="F87">
            <v>2444.009</v>
          </cell>
        </row>
        <row r="88">
          <cell r="C88" t="str">
            <v>3 월</v>
          </cell>
          <cell r="D88" t="str">
            <v>섬유의복계</v>
          </cell>
          <cell r="F88">
            <v>325398.19199999998</v>
          </cell>
        </row>
        <row r="89">
          <cell r="C89" t="str">
            <v>3 월</v>
          </cell>
          <cell r="D89" t="str">
            <v>섬유</v>
          </cell>
          <cell r="F89">
            <v>323441.41200000001</v>
          </cell>
        </row>
        <row r="90">
          <cell r="C90" t="str">
            <v>3 월</v>
          </cell>
          <cell r="D90" t="str">
            <v>의복모피</v>
          </cell>
          <cell r="F90">
            <v>637.80700000000002</v>
          </cell>
        </row>
        <row r="91">
          <cell r="C91" t="str">
            <v>3 월</v>
          </cell>
          <cell r="D91" t="str">
            <v>가죽신발</v>
          </cell>
          <cell r="F91">
            <v>1318.973</v>
          </cell>
        </row>
        <row r="92">
          <cell r="C92" t="str">
            <v>3 월</v>
          </cell>
          <cell r="D92" t="str">
            <v>목재나무</v>
          </cell>
          <cell r="F92">
            <v>5038.1030000000001</v>
          </cell>
        </row>
        <row r="93">
          <cell r="C93" t="str">
            <v>3 월</v>
          </cell>
          <cell r="D93" t="str">
            <v>펄프종이</v>
          </cell>
          <cell r="F93">
            <v>24146.375</v>
          </cell>
        </row>
        <row r="94">
          <cell r="C94" t="str">
            <v>3 월</v>
          </cell>
          <cell r="D94" t="str">
            <v>출판인쇄</v>
          </cell>
          <cell r="F94">
            <v>3285.2240000000002</v>
          </cell>
        </row>
        <row r="95">
          <cell r="C95" t="str">
            <v>3 월</v>
          </cell>
          <cell r="D95" t="str">
            <v>석유화학계</v>
          </cell>
          <cell r="F95">
            <v>201581.41800000001</v>
          </cell>
        </row>
        <row r="96">
          <cell r="C96" t="str">
            <v>3 월</v>
          </cell>
          <cell r="D96" t="str">
            <v>석유정제</v>
          </cell>
          <cell r="F96">
            <v>3109.4520000000002</v>
          </cell>
        </row>
        <row r="97">
          <cell r="C97" t="str">
            <v>3 월</v>
          </cell>
          <cell r="D97" t="str">
            <v>화학제품</v>
          </cell>
          <cell r="F97">
            <v>149594.19899999999</v>
          </cell>
        </row>
        <row r="98">
          <cell r="C98" t="str">
            <v>3 월</v>
          </cell>
          <cell r="D98" t="str">
            <v>고무플라</v>
          </cell>
          <cell r="F98">
            <v>48877.767</v>
          </cell>
        </row>
        <row r="99">
          <cell r="C99" t="str">
            <v>3 월</v>
          </cell>
          <cell r="D99" t="str">
            <v>요업</v>
          </cell>
          <cell r="F99">
            <v>79951.895999999993</v>
          </cell>
        </row>
        <row r="100">
          <cell r="C100" t="str">
            <v>3 월</v>
          </cell>
          <cell r="D100" t="str">
            <v>유리</v>
          </cell>
          <cell r="F100">
            <v>29768.751</v>
          </cell>
        </row>
        <row r="101">
          <cell r="C101" t="str">
            <v>3 월</v>
          </cell>
          <cell r="D101" t="str">
            <v>시멘트</v>
          </cell>
          <cell r="F101">
            <v>50183.144999999997</v>
          </cell>
        </row>
        <row r="102">
          <cell r="C102" t="str">
            <v>3 월</v>
          </cell>
          <cell r="D102" t="str">
            <v>1차금속</v>
          </cell>
          <cell r="F102">
            <v>968755.83299999998</v>
          </cell>
        </row>
        <row r="103">
          <cell r="C103" t="str">
            <v>3 월</v>
          </cell>
          <cell r="D103" t="str">
            <v>조립금속</v>
          </cell>
          <cell r="F103">
            <v>58833.521999999997</v>
          </cell>
        </row>
        <row r="104">
          <cell r="C104" t="str">
            <v>3 월</v>
          </cell>
          <cell r="D104" t="str">
            <v>기타기계</v>
          </cell>
          <cell r="F104">
            <v>41970.788</v>
          </cell>
        </row>
        <row r="105">
          <cell r="C105" t="str">
            <v>3 월</v>
          </cell>
          <cell r="D105" t="str">
            <v>사무기기</v>
          </cell>
          <cell r="F105">
            <v>1569.09</v>
          </cell>
        </row>
        <row r="106">
          <cell r="C106" t="str">
            <v>3 월</v>
          </cell>
          <cell r="D106" t="str">
            <v>전기기기</v>
          </cell>
          <cell r="F106">
            <v>41866.506000000001</v>
          </cell>
        </row>
        <row r="107">
          <cell r="C107" t="str">
            <v>3 월</v>
          </cell>
          <cell r="D107" t="str">
            <v>영상음향</v>
          </cell>
          <cell r="F107">
            <v>408654.39299999998</v>
          </cell>
        </row>
        <row r="108">
          <cell r="C108" t="str">
            <v>3 월</v>
          </cell>
          <cell r="D108" t="str">
            <v>의료광학</v>
          </cell>
          <cell r="F108">
            <v>13003.306</v>
          </cell>
        </row>
        <row r="109">
          <cell r="C109" t="str">
            <v>3 월</v>
          </cell>
          <cell r="D109" t="str">
            <v>자동차</v>
          </cell>
          <cell r="F109">
            <v>136427.32500000001</v>
          </cell>
        </row>
        <row r="110">
          <cell r="C110" t="str">
            <v>3 월</v>
          </cell>
          <cell r="D110" t="str">
            <v>기타운송</v>
          </cell>
          <cell r="F110">
            <v>8740.4220000000005</v>
          </cell>
        </row>
        <row r="111">
          <cell r="C111" t="str">
            <v>3 월</v>
          </cell>
          <cell r="D111" t="str">
            <v>가구및기타</v>
          </cell>
          <cell r="F111">
            <v>3352.3429999999998</v>
          </cell>
        </row>
        <row r="112">
          <cell r="C112" t="str">
            <v>3 월</v>
          </cell>
          <cell r="D112" t="str">
            <v>재생재료</v>
          </cell>
          <cell r="F112">
            <v>5200.3770000000004</v>
          </cell>
        </row>
        <row r="113">
          <cell r="C113" t="str">
            <v>4 월</v>
          </cell>
          <cell r="D113" t="str">
            <v>총계</v>
          </cell>
          <cell r="F113">
            <v>2424582.645</v>
          </cell>
        </row>
        <row r="114">
          <cell r="C114" t="str">
            <v>4 월</v>
          </cell>
          <cell r="D114" t="str">
            <v>농수산업계</v>
          </cell>
          <cell r="F114">
            <v>79420.013999999996</v>
          </cell>
        </row>
        <row r="115">
          <cell r="C115" t="str">
            <v>4 월</v>
          </cell>
          <cell r="D115" t="str">
            <v>농업임업</v>
          </cell>
          <cell r="F115">
            <v>72781.235000000001</v>
          </cell>
        </row>
        <row r="116">
          <cell r="C116" t="str">
            <v>4 월</v>
          </cell>
          <cell r="D116" t="str">
            <v>어업</v>
          </cell>
          <cell r="F116">
            <v>6638.7790000000005</v>
          </cell>
        </row>
        <row r="117">
          <cell r="C117" t="str">
            <v>4 월</v>
          </cell>
          <cell r="D117" t="str">
            <v>광업계</v>
          </cell>
          <cell r="F117">
            <v>13333.962</v>
          </cell>
        </row>
        <row r="118">
          <cell r="C118" t="str">
            <v>4 월</v>
          </cell>
          <cell r="D118" t="str">
            <v>석탄원유</v>
          </cell>
          <cell r="F118">
            <v>671.15700000000004</v>
          </cell>
        </row>
        <row r="119">
          <cell r="C119" t="str">
            <v>4 월</v>
          </cell>
          <cell r="D119" t="str">
            <v>금속비금속</v>
          </cell>
          <cell r="F119">
            <v>12662.805</v>
          </cell>
        </row>
        <row r="120">
          <cell r="C120" t="str">
            <v>4 월</v>
          </cell>
          <cell r="D120" t="str">
            <v>제조업계</v>
          </cell>
          <cell r="F120">
            <v>2331828.6690000002</v>
          </cell>
        </row>
        <row r="121">
          <cell r="C121" t="str">
            <v>4 월</v>
          </cell>
          <cell r="D121" t="str">
            <v>식료품계</v>
          </cell>
          <cell r="F121">
            <v>35867.701999999997</v>
          </cell>
        </row>
        <row r="122">
          <cell r="C122" t="str">
            <v>4 월</v>
          </cell>
          <cell r="D122" t="str">
            <v>식료품제조</v>
          </cell>
          <cell r="F122">
            <v>31080.198</v>
          </cell>
        </row>
        <row r="123">
          <cell r="C123" t="str">
            <v>4 월</v>
          </cell>
          <cell r="D123" t="str">
            <v>음료품제조</v>
          </cell>
          <cell r="F123">
            <v>2986.703</v>
          </cell>
        </row>
        <row r="124">
          <cell r="C124" t="str">
            <v>4 월</v>
          </cell>
          <cell r="D124" t="str">
            <v>담배제조업</v>
          </cell>
          <cell r="F124">
            <v>1800.8009999999999</v>
          </cell>
        </row>
        <row r="125">
          <cell r="C125" t="str">
            <v>4 월</v>
          </cell>
          <cell r="D125" t="str">
            <v>섬유의복계</v>
          </cell>
          <cell r="F125">
            <v>329390.54599999997</v>
          </cell>
        </row>
        <row r="126">
          <cell r="C126" t="str">
            <v>4 월</v>
          </cell>
          <cell r="D126" t="str">
            <v>섬유</v>
          </cell>
          <cell r="F126">
            <v>327311.853</v>
          </cell>
        </row>
        <row r="127">
          <cell r="C127" t="str">
            <v>4 월</v>
          </cell>
          <cell r="D127" t="str">
            <v>의복모피</v>
          </cell>
          <cell r="F127">
            <v>679.91899999999998</v>
          </cell>
        </row>
        <row r="128">
          <cell r="C128" t="str">
            <v>4 월</v>
          </cell>
          <cell r="D128" t="str">
            <v>가죽신발</v>
          </cell>
          <cell r="F128">
            <v>1398.7739999999999</v>
          </cell>
        </row>
        <row r="129">
          <cell r="C129" t="str">
            <v>4 월</v>
          </cell>
          <cell r="D129" t="str">
            <v>목재나무</v>
          </cell>
          <cell r="F129">
            <v>5310.99</v>
          </cell>
        </row>
        <row r="130">
          <cell r="C130" t="str">
            <v>4 월</v>
          </cell>
          <cell r="D130" t="str">
            <v>펄프종이</v>
          </cell>
          <cell r="F130">
            <v>24039.866999999998</v>
          </cell>
        </row>
        <row r="131">
          <cell r="C131" t="str">
            <v>4 월</v>
          </cell>
          <cell r="D131" t="str">
            <v>출판인쇄</v>
          </cell>
          <cell r="F131">
            <v>3128.89</v>
          </cell>
        </row>
        <row r="132">
          <cell r="C132" t="str">
            <v>4 월</v>
          </cell>
          <cell r="D132" t="str">
            <v>석유화학계</v>
          </cell>
          <cell r="F132">
            <v>204217.005</v>
          </cell>
        </row>
        <row r="133">
          <cell r="C133" t="str">
            <v>4 월</v>
          </cell>
          <cell r="D133" t="str">
            <v>석유정제</v>
          </cell>
          <cell r="F133">
            <v>3025.0169999999998</v>
          </cell>
        </row>
        <row r="134">
          <cell r="C134" t="str">
            <v>4 월</v>
          </cell>
          <cell r="D134" t="str">
            <v>화학제품</v>
          </cell>
          <cell r="F134">
            <v>151406.02600000001</v>
          </cell>
        </row>
        <row r="135">
          <cell r="C135" t="str">
            <v>4 월</v>
          </cell>
          <cell r="D135" t="str">
            <v>고무플라</v>
          </cell>
          <cell r="F135">
            <v>49785.962</v>
          </cell>
        </row>
        <row r="136">
          <cell r="C136" t="str">
            <v>4 월</v>
          </cell>
          <cell r="D136" t="str">
            <v>요업</v>
          </cell>
          <cell r="F136">
            <v>86245.994999999995</v>
          </cell>
        </row>
        <row r="137">
          <cell r="C137" t="str">
            <v>4 월</v>
          </cell>
          <cell r="D137" t="str">
            <v>유리</v>
          </cell>
          <cell r="F137">
            <v>29276.847000000002</v>
          </cell>
        </row>
        <row r="138">
          <cell r="C138" t="str">
            <v>4 월</v>
          </cell>
          <cell r="D138" t="str">
            <v>시멘트</v>
          </cell>
          <cell r="F138">
            <v>56969.148000000001</v>
          </cell>
        </row>
        <row r="139">
          <cell r="C139" t="str">
            <v>4 월</v>
          </cell>
          <cell r="D139" t="str">
            <v>1차금속</v>
          </cell>
          <cell r="F139">
            <v>928855.22400000005</v>
          </cell>
        </row>
        <row r="140">
          <cell r="C140" t="str">
            <v>4 월</v>
          </cell>
          <cell r="D140" t="str">
            <v>조립금속</v>
          </cell>
          <cell r="F140">
            <v>58853.341999999997</v>
          </cell>
        </row>
        <row r="141">
          <cell r="C141" t="str">
            <v>4 월</v>
          </cell>
          <cell r="D141" t="str">
            <v>기타기계</v>
          </cell>
          <cell r="F141">
            <v>42562.832000000002</v>
          </cell>
        </row>
        <row r="142">
          <cell r="C142" t="str">
            <v>4 월</v>
          </cell>
          <cell r="D142" t="str">
            <v>사무기기</v>
          </cell>
          <cell r="F142">
            <v>1619.0029999999999</v>
          </cell>
        </row>
        <row r="143">
          <cell r="C143" t="str">
            <v>4 월</v>
          </cell>
          <cell r="D143" t="str">
            <v>전기기기</v>
          </cell>
          <cell r="F143">
            <v>40228.379000000001</v>
          </cell>
        </row>
        <row r="144">
          <cell r="C144" t="str">
            <v>4 월</v>
          </cell>
          <cell r="D144" t="str">
            <v>영상음향</v>
          </cell>
          <cell r="F144">
            <v>401666.14299999998</v>
          </cell>
        </row>
        <row r="145">
          <cell r="C145" t="str">
            <v>4 월</v>
          </cell>
          <cell r="D145" t="str">
            <v>의료광학</v>
          </cell>
          <cell r="F145">
            <v>12273.735000000001</v>
          </cell>
        </row>
        <row r="146">
          <cell r="C146" t="str">
            <v>4 월</v>
          </cell>
          <cell r="D146" t="str">
            <v>자동차</v>
          </cell>
          <cell r="F146">
            <v>139539.723</v>
          </cell>
        </row>
        <row r="147">
          <cell r="C147" t="str">
            <v>4 월</v>
          </cell>
          <cell r="D147" t="str">
            <v>기타운송</v>
          </cell>
          <cell r="F147">
            <v>8564.6530000000002</v>
          </cell>
        </row>
        <row r="148">
          <cell r="C148" t="str">
            <v>4 월</v>
          </cell>
          <cell r="D148" t="str">
            <v>가구및기타</v>
          </cell>
          <cell r="F148">
            <v>3577.703</v>
          </cell>
        </row>
        <row r="149">
          <cell r="C149" t="str">
            <v>4 월</v>
          </cell>
          <cell r="D149" t="str">
            <v>재생재료</v>
          </cell>
          <cell r="F149">
            <v>5886.9369999999999</v>
          </cell>
        </row>
        <row r="150">
          <cell r="C150" t="str">
            <v>5 월</v>
          </cell>
          <cell r="D150" t="str">
            <v>총계</v>
          </cell>
          <cell r="F150">
            <v>2434171.0249999999</v>
          </cell>
        </row>
        <row r="151">
          <cell r="C151" t="str">
            <v>5 월</v>
          </cell>
          <cell r="D151" t="str">
            <v>농수산업계</v>
          </cell>
          <cell r="F151">
            <v>72604.811000000002</v>
          </cell>
        </row>
        <row r="152">
          <cell r="C152" t="str">
            <v>5 월</v>
          </cell>
          <cell r="D152" t="str">
            <v>농업임업</v>
          </cell>
          <cell r="F152">
            <v>66067.623999999996</v>
          </cell>
        </row>
        <row r="153">
          <cell r="C153" t="str">
            <v>5 월</v>
          </cell>
          <cell r="D153" t="str">
            <v>어업</v>
          </cell>
          <cell r="F153">
            <v>6537.1869999999999</v>
          </cell>
        </row>
        <row r="154">
          <cell r="C154" t="str">
            <v>5 월</v>
          </cell>
          <cell r="D154" t="str">
            <v>광업계</v>
          </cell>
          <cell r="F154">
            <v>13037.332</v>
          </cell>
        </row>
        <row r="155">
          <cell r="C155" t="str">
            <v>5 월</v>
          </cell>
          <cell r="D155" t="str">
            <v>석탄원유</v>
          </cell>
          <cell r="F155">
            <v>556.14499999999998</v>
          </cell>
        </row>
        <row r="156">
          <cell r="C156" t="str">
            <v>5 월</v>
          </cell>
          <cell r="D156" t="str">
            <v>금속비금속</v>
          </cell>
          <cell r="F156">
            <v>12481.187</v>
          </cell>
        </row>
        <row r="157">
          <cell r="C157" t="str">
            <v>5 월</v>
          </cell>
          <cell r="D157" t="str">
            <v>제조업계</v>
          </cell>
          <cell r="F157">
            <v>2348528.8820000002</v>
          </cell>
        </row>
        <row r="158">
          <cell r="C158" t="str">
            <v>5 월</v>
          </cell>
          <cell r="D158" t="str">
            <v>식료품계</v>
          </cell>
          <cell r="F158">
            <v>36409.934999999998</v>
          </cell>
        </row>
        <row r="159">
          <cell r="C159" t="str">
            <v>5 월</v>
          </cell>
          <cell r="D159" t="str">
            <v>식료품제조</v>
          </cell>
          <cell r="F159">
            <v>30897.445</v>
          </cell>
        </row>
        <row r="160">
          <cell r="C160" t="str">
            <v>5 월</v>
          </cell>
          <cell r="D160" t="str">
            <v>음료품제조</v>
          </cell>
          <cell r="F160">
            <v>3032.5709999999999</v>
          </cell>
        </row>
        <row r="161">
          <cell r="C161" t="str">
            <v>5 월</v>
          </cell>
          <cell r="D161" t="str">
            <v>담배제조업</v>
          </cell>
          <cell r="F161">
            <v>2479.9189999999999</v>
          </cell>
        </row>
        <row r="162">
          <cell r="C162" t="str">
            <v>5 월</v>
          </cell>
          <cell r="D162" t="str">
            <v>섬유의복계</v>
          </cell>
          <cell r="F162">
            <v>335401.848</v>
          </cell>
        </row>
        <row r="163">
          <cell r="C163" t="str">
            <v>5 월</v>
          </cell>
          <cell r="D163" t="str">
            <v>섬유</v>
          </cell>
          <cell r="F163">
            <v>333503.22899999999</v>
          </cell>
        </row>
        <row r="164">
          <cell r="C164" t="str">
            <v>5 월</v>
          </cell>
          <cell r="D164" t="str">
            <v>의복모피</v>
          </cell>
          <cell r="F164">
            <v>606.05600000000004</v>
          </cell>
        </row>
        <row r="165">
          <cell r="C165" t="str">
            <v>5 월</v>
          </cell>
          <cell r="D165" t="str">
            <v>가죽신발</v>
          </cell>
          <cell r="F165">
            <v>1292.5630000000001</v>
          </cell>
        </row>
        <row r="166">
          <cell r="C166" t="str">
            <v>5 월</v>
          </cell>
          <cell r="D166" t="str">
            <v>목재나무</v>
          </cell>
          <cell r="F166">
            <v>4883.9809999999998</v>
          </cell>
        </row>
        <row r="167">
          <cell r="C167" t="str">
            <v>5 월</v>
          </cell>
          <cell r="D167" t="str">
            <v>펄프종이</v>
          </cell>
          <cell r="F167">
            <v>24041.732</v>
          </cell>
        </row>
        <row r="168">
          <cell r="C168" t="str">
            <v>5 월</v>
          </cell>
          <cell r="D168" t="str">
            <v>출판인쇄</v>
          </cell>
          <cell r="F168">
            <v>3072.2269999999999</v>
          </cell>
        </row>
        <row r="169">
          <cell r="C169" t="str">
            <v>5 월</v>
          </cell>
          <cell r="D169" t="str">
            <v>석유화학계</v>
          </cell>
          <cell r="F169">
            <v>208797.53099999999</v>
          </cell>
        </row>
        <row r="170">
          <cell r="C170" t="str">
            <v>5 월</v>
          </cell>
          <cell r="D170" t="str">
            <v>석유정제</v>
          </cell>
          <cell r="F170">
            <v>2811.1109999999999</v>
          </cell>
        </row>
        <row r="171">
          <cell r="C171" t="str">
            <v>5 월</v>
          </cell>
          <cell r="D171" t="str">
            <v>화학제품</v>
          </cell>
          <cell r="F171">
            <v>156028.00899999999</v>
          </cell>
        </row>
        <row r="172">
          <cell r="C172" t="str">
            <v>5 월</v>
          </cell>
          <cell r="D172" t="str">
            <v>고무플라</v>
          </cell>
          <cell r="F172">
            <v>49958.411</v>
          </cell>
        </row>
        <row r="173">
          <cell r="C173" t="str">
            <v>5 월</v>
          </cell>
          <cell r="D173" t="str">
            <v>요업</v>
          </cell>
          <cell r="F173">
            <v>85282.495999999999</v>
          </cell>
        </row>
        <row r="174">
          <cell r="C174" t="str">
            <v>5 월</v>
          </cell>
          <cell r="D174" t="str">
            <v>유리</v>
          </cell>
          <cell r="F174">
            <v>30790.774000000001</v>
          </cell>
        </row>
        <row r="175">
          <cell r="C175" t="str">
            <v>5 월</v>
          </cell>
          <cell r="D175" t="str">
            <v>시멘트</v>
          </cell>
          <cell r="F175">
            <v>54491.722000000002</v>
          </cell>
        </row>
        <row r="176">
          <cell r="C176" t="str">
            <v>5 월</v>
          </cell>
          <cell r="D176" t="str">
            <v>1차금속</v>
          </cell>
          <cell r="F176">
            <v>937244.92799999996</v>
          </cell>
        </row>
        <row r="177">
          <cell r="C177" t="str">
            <v>5 월</v>
          </cell>
          <cell r="D177" t="str">
            <v>조립금속</v>
          </cell>
          <cell r="F177">
            <v>52293.190999999999</v>
          </cell>
        </row>
        <row r="178">
          <cell r="C178" t="str">
            <v>5 월</v>
          </cell>
          <cell r="D178" t="str">
            <v>기타기계</v>
          </cell>
          <cell r="F178">
            <v>38805.298000000003</v>
          </cell>
        </row>
        <row r="179">
          <cell r="C179" t="str">
            <v>5 월</v>
          </cell>
          <cell r="D179" t="str">
            <v>사무기기</v>
          </cell>
          <cell r="F179">
            <v>1532.001</v>
          </cell>
        </row>
        <row r="180">
          <cell r="C180" t="str">
            <v>5 월</v>
          </cell>
          <cell r="D180" t="str">
            <v>전기기기</v>
          </cell>
          <cell r="F180">
            <v>39710.550999999999</v>
          </cell>
        </row>
        <row r="181">
          <cell r="C181" t="str">
            <v>5 월</v>
          </cell>
          <cell r="D181" t="str">
            <v>영상음향</v>
          </cell>
          <cell r="F181">
            <v>421966.533</v>
          </cell>
        </row>
        <row r="182">
          <cell r="C182" t="str">
            <v>5 월</v>
          </cell>
          <cell r="D182" t="str">
            <v>의료광학</v>
          </cell>
          <cell r="F182">
            <v>11945.8</v>
          </cell>
        </row>
        <row r="183">
          <cell r="C183" t="str">
            <v>5 월</v>
          </cell>
          <cell r="D183" t="str">
            <v>자동차</v>
          </cell>
          <cell r="F183">
            <v>130309.455</v>
          </cell>
        </row>
        <row r="184">
          <cell r="C184" t="str">
            <v>5 월</v>
          </cell>
          <cell r="D184" t="str">
            <v>기타운송</v>
          </cell>
          <cell r="F184">
            <v>8426.7739999999994</v>
          </cell>
        </row>
        <row r="185">
          <cell r="C185" t="str">
            <v>5 월</v>
          </cell>
          <cell r="D185" t="str">
            <v>가구및기타</v>
          </cell>
          <cell r="F185">
            <v>2854.3150000000001</v>
          </cell>
        </row>
        <row r="186">
          <cell r="C186" t="str">
            <v>5 월</v>
          </cell>
          <cell r="D186" t="str">
            <v>재생재료</v>
          </cell>
          <cell r="F186">
            <v>5550.2860000000001</v>
          </cell>
        </row>
        <row r="187">
          <cell r="C187" t="str">
            <v>6 월</v>
          </cell>
          <cell r="D187" t="str">
            <v>총계</v>
          </cell>
          <cell r="F187">
            <v>2460837.0649999999</v>
          </cell>
        </row>
        <row r="188">
          <cell r="C188" t="str">
            <v>6 월</v>
          </cell>
          <cell r="D188" t="str">
            <v>농수산업계</v>
          </cell>
          <cell r="F188">
            <v>86657.017999999996</v>
          </cell>
        </row>
        <row r="189">
          <cell r="C189" t="str">
            <v>6 월</v>
          </cell>
          <cell r="D189" t="str">
            <v>농업임업</v>
          </cell>
          <cell r="F189">
            <v>79655.815000000002</v>
          </cell>
        </row>
        <row r="190">
          <cell r="C190" t="str">
            <v>6 월</v>
          </cell>
          <cell r="D190" t="str">
            <v>어업</v>
          </cell>
          <cell r="F190">
            <v>7001.2030000000004</v>
          </cell>
        </row>
        <row r="191">
          <cell r="C191" t="str">
            <v>6 월</v>
          </cell>
          <cell r="D191" t="str">
            <v>광업계</v>
          </cell>
          <cell r="F191">
            <v>12816.245999999999</v>
          </cell>
        </row>
        <row r="192">
          <cell r="C192" t="str">
            <v>6 월</v>
          </cell>
          <cell r="D192" t="str">
            <v>석탄원유</v>
          </cell>
          <cell r="F192">
            <v>605.28</v>
          </cell>
        </row>
        <row r="193">
          <cell r="C193" t="str">
            <v>6 월</v>
          </cell>
          <cell r="D193" t="str">
            <v>금속비금속</v>
          </cell>
          <cell r="F193">
            <v>12210.966</v>
          </cell>
        </row>
        <row r="194">
          <cell r="C194" t="str">
            <v>6 월</v>
          </cell>
          <cell r="D194" t="str">
            <v>제조업계</v>
          </cell>
          <cell r="F194">
            <v>2361363.801</v>
          </cell>
        </row>
        <row r="195">
          <cell r="C195" t="str">
            <v>6 월</v>
          </cell>
          <cell r="D195" t="str">
            <v>식료품계</v>
          </cell>
          <cell r="F195">
            <v>38379.832999999999</v>
          </cell>
        </row>
        <row r="196">
          <cell r="C196" t="str">
            <v>6 월</v>
          </cell>
          <cell r="D196" t="str">
            <v>식료품제조</v>
          </cell>
          <cell r="F196">
            <v>32606.141</v>
          </cell>
        </row>
        <row r="197">
          <cell r="C197" t="str">
            <v>6 월</v>
          </cell>
          <cell r="D197" t="str">
            <v>음료품제조</v>
          </cell>
          <cell r="F197">
            <v>3204.9140000000002</v>
          </cell>
        </row>
        <row r="198">
          <cell r="C198" t="str">
            <v>6 월</v>
          </cell>
          <cell r="D198" t="str">
            <v>담배제조업</v>
          </cell>
          <cell r="F198">
            <v>2568.7779999999998</v>
          </cell>
        </row>
        <row r="199">
          <cell r="C199" t="str">
            <v>6 월</v>
          </cell>
          <cell r="D199" t="str">
            <v>섬유의복계</v>
          </cell>
          <cell r="F199">
            <v>341037.02299999999</v>
          </cell>
        </row>
        <row r="200">
          <cell r="C200" t="str">
            <v>6 월</v>
          </cell>
          <cell r="D200" t="str">
            <v>섬유</v>
          </cell>
          <cell r="F200">
            <v>339174.63099999999</v>
          </cell>
        </row>
        <row r="201">
          <cell r="C201" t="str">
            <v>6 월</v>
          </cell>
          <cell r="D201" t="str">
            <v>의복모피</v>
          </cell>
          <cell r="F201">
            <v>600.55600000000004</v>
          </cell>
        </row>
        <row r="202">
          <cell r="C202" t="str">
            <v>6 월</v>
          </cell>
          <cell r="D202" t="str">
            <v>가죽신발</v>
          </cell>
          <cell r="F202">
            <v>1261.836</v>
          </cell>
        </row>
        <row r="203">
          <cell r="C203" t="str">
            <v>6 월</v>
          </cell>
          <cell r="D203" t="str">
            <v>목재나무</v>
          </cell>
          <cell r="F203">
            <v>4942.0720000000001</v>
          </cell>
        </row>
        <row r="204">
          <cell r="C204" t="str">
            <v>6 월</v>
          </cell>
          <cell r="D204" t="str">
            <v>펄프종이</v>
          </cell>
          <cell r="F204">
            <v>23198.58</v>
          </cell>
        </row>
        <row r="205">
          <cell r="C205" t="str">
            <v>6 월</v>
          </cell>
          <cell r="D205" t="str">
            <v>출판인쇄</v>
          </cell>
          <cell r="F205">
            <v>3635.511</v>
          </cell>
        </row>
        <row r="206">
          <cell r="C206" t="str">
            <v>6 월</v>
          </cell>
          <cell r="D206" t="str">
            <v>석유화학계</v>
          </cell>
          <cell r="F206">
            <v>209077.16099999999</v>
          </cell>
        </row>
        <row r="207">
          <cell r="C207" t="str">
            <v>6 월</v>
          </cell>
          <cell r="D207" t="str">
            <v>석유정제</v>
          </cell>
          <cell r="F207">
            <v>2647.4209999999998</v>
          </cell>
        </row>
        <row r="208">
          <cell r="C208" t="str">
            <v>6 월</v>
          </cell>
          <cell r="D208" t="str">
            <v>화학제품</v>
          </cell>
          <cell r="F208">
            <v>155625.011</v>
          </cell>
        </row>
        <row r="209">
          <cell r="C209" t="str">
            <v>6 월</v>
          </cell>
          <cell r="D209" t="str">
            <v>고무플라</v>
          </cell>
          <cell r="F209">
            <v>50804.728999999999</v>
          </cell>
        </row>
        <row r="210">
          <cell r="C210" t="str">
            <v>6 월</v>
          </cell>
          <cell r="D210" t="str">
            <v>요업</v>
          </cell>
          <cell r="F210">
            <v>80211.240000000005</v>
          </cell>
        </row>
        <row r="211">
          <cell r="C211" t="str">
            <v>6 월</v>
          </cell>
          <cell r="D211" t="str">
            <v>유리</v>
          </cell>
          <cell r="F211">
            <v>27170.444</v>
          </cell>
        </row>
        <row r="212">
          <cell r="C212" t="str">
            <v>6 월</v>
          </cell>
          <cell r="D212" t="str">
            <v>시멘트</v>
          </cell>
          <cell r="F212">
            <v>53040.796000000002</v>
          </cell>
        </row>
        <row r="213">
          <cell r="C213" t="str">
            <v>6 월</v>
          </cell>
          <cell r="D213" t="str">
            <v>1차금속</v>
          </cell>
          <cell r="F213">
            <v>931316.56700000004</v>
          </cell>
        </row>
        <row r="214">
          <cell r="C214" t="str">
            <v>6 월</v>
          </cell>
          <cell r="D214" t="str">
            <v>조립금속</v>
          </cell>
          <cell r="F214">
            <v>46660.315000000002</v>
          </cell>
        </row>
        <row r="215">
          <cell r="C215" t="str">
            <v>6 월</v>
          </cell>
          <cell r="D215" t="str">
            <v>기타기계</v>
          </cell>
          <cell r="F215">
            <v>46420.112000000001</v>
          </cell>
        </row>
        <row r="216">
          <cell r="C216" t="str">
            <v>6 월</v>
          </cell>
          <cell r="D216" t="str">
            <v>사무기기</v>
          </cell>
          <cell r="F216">
            <v>1512.3440000000001</v>
          </cell>
        </row>
        <row r="217">
          <cell r="C217" t="str">
            <v>6 월</v>
          </cell>
          <cell r="D217" t="str">
            <v>전기기기</v>
          </cell>
          <cell r="F217">
            <v>41068.517</v>
          </cell>
        </row>
        <row r="218">
          <cell r="C218" t="str">
            <v>6 월</v>
          </cell>
          <cell r="D218" t="str">
            <v>영상음향</v>
          </cell>
          <cell r="F218">
            <v>430017.14399999997</v>
          </cell>
        </row>
        <row r="219">
          <cell r="C219" t="str">
            <v>6 월</v>
          </cell>
          <cell r="D219" t="str">
            <v>의료광학</v>
          </cell>
          <cell r="F219">
            <v>12110.34</v>
          </cell>
        </row>
        <row r="220">
          <cell r="C220" t="str">
            <v>6 월</v>
          </cell>
          <cell r="D220" t="str">
            <v>자동차</v>
          </cell>
          <cell r="F220">
            <v>134111.94500000001</v>
          </cell>
        </row>
        <row r="221">
          <cell r="C221" t="str">
            <v>6 월</v>
          </cell>
          <cell r="D221" t="str">
            <v>기타운송</v>
          </cell>
          <cell r="F221">
            <v>9058.07</v>
          </cell>
        </row>
        <row r="222">
          <cell r="C222" t="str">
            <v>6 월</v>
          </cell>
          <cell r="D222" t="str">
            <v>가구및기타</v>
          </cell>
          <cell r="F222">
            <v>3062.732</v>
          </cell>
        </row>
        <row r="223">
          <cell r="C223" t="str">
            <v>6 월</v>
          </cell>
          <cell r="D223" t="str">
            <v>재생재료</v>
          </cell>
          <cell r="F223">
            <v>5544.2950000000001</v>
          </cell>
        </row>
        <row r="224">
          <cell r="C224" t="str">
            <v>7 월</v>
          </cell>
          <cell r="D224" t="str">
            <v>총계</v>
          </cell>
          <cell r="F224">
            <v>2488072.0279999999</v>
          </cell>
        </row>
        <row r="225">
          <cell r="C225" t="str">
            <v>7 월</v>
          </cell>
          <cell r="D225" t="str">
            <v>농수산업계</v>
          </cell>
          <cell r="F225">
            <v>92661.592999999993</v>
          </cell>
        </row>
        <row r="226">
          <cell r="C226" t="str">
            <v>7 월</v>
          </cell>
          <cell r="D226" t="str">
            <v>농업임업</v>
          </cell>
          <cell r="F226">
            <v>85300.777000000002</v>
          </cell>
        </row>
        <row r="227">
          <cell r="C227" t="str">
            <v>7 월</v>
          </cell>
          <cell r="D227" t="str">
            <v>어업</v>
          </cell>
          <cell r="F227">
            <v>7360.8159999999998</v>
          </cell>
        </row>
        <row r="228">
          <cell r="C228" t="str">
            <v>7 월</v>
          </cell>
          <cell r="D228" t="str">
            <v>광업계</v>
          </cell>
          <cell r="F228">
            <v>12030.704</v>
          </cell>
        </row>
        <row r="229">
          <cell r="C229" t="str">
            <v>7 월</v>
          </cell>
          <cell r="D229" t="str">
            <v>석탄원유</v>
          </cell>
          <cell r="F229">
            <v>588.03800000000001</v>
          </cell>
        </row>
        <row r="230">
          <cell r="C230" t="str">
            <v>7 월</v>
          </cell>
          <cell r="D230" t="str">
            <v>금속비금속</v>
          </cell>
          <cell r="F230">
            <v>11442.665999999999</v>
          </cell>
        </row>
        <row r="231">
          <cell r="C231" t="str">
            <v>7 월</v>
          </cell>
          <cell r="D231" t="str">
            <v>제조업계</v>
          </cell>
          <cell r="F231">
            <v>2383379.7310000001</v>
          </cell>
        </row>
        <row r="232">
          <cell r="C232" t="str">
            <v>7 월</v>
          </cell>
          <cell r="D232" t="str">
            <v>식료품계</v>
          </cell>
          <cell r="F232">
            <v>40040.851999999999</v>
          </cell>
        </row>
        <row r="233">
          <cell r="C233" t="str">
            <v>7 월</v>
          </cell>
          <cell r="D233" t="str">
            <v>식료품제조</v>
          </cell>
          <cell r="F233">
            <v>34501.116000000002</v>
          </cell>
        </row>
        <row r="234">
          <cell r="C234" t="str">
            <v>7 월</v>
          </cell>
          <cell r="D234" t="str">
            <v>음료품제조</v>
          </cell>
          <cell r="F234">
            <v>3456.46</v>
          </cell>
        </row>
        <row r="235">
          <cell r="C235" t="str">
            <v>7 월</v>
          </cell>
          <cell r="D235" t="str">
            <v>담배제조업</v>
          </cell>
          <cell r="F235">
            <v>2083.2759999999998</v>
          </cell>
        </row>
        <row r="236">
          <cell r="C236" t="str">
            <v>7 월</v>
          </cell>
          <cell r="D236" t="str">
            <v>섬유의복계</v>
          </cell>
          <cell r="F236">
            <v>359617.848</v>
          </cell>
        </row>
        <row r="237">
          <cell r="C237" t="str">
            <v>7 월</v>
          </cell>
          <cell r="D237" t="str">
            <v>섬유</v>
          </cell>
          <cell r="F237">
            <v>357657.72899999999</v>
          </cell>
        </row>
        <row r="238">
          <cell r="C238" t="str">
            <v>7 월</v>
          </cell>
          <cell r="D238" t="str">
            <v>의복모피</v>
          </cell>
          <cell r="F238">
            <v>618.44399999999996</v>
          </cell>
        </row>
        <row r="239">
          <cell r="C239" t="str">
            <v>7 월</v>
          </cell>
          <cell r="D239" t="str">
            <v>가죽신발</v>
          </cell>
          <cell r="F239">
            <v>1341.675</v>
          </cell>
        </row>
        <row r="240">
          <cell r="C240" t="str">
            <v>7 월</v>
          </cell>
          <cell r="D240" t="str">
            <v>목재나무</v>
          </cell>
          <cell r="F240">
            <v>5024.1980000000003</v>
          </cell>
        </row>
        <row r="241">
          <cell r="C241" t="str">
            <v>7 월</v>
          </cell>
          <cell r="D241" t="str">
            <v>펄프종이</v>
          </cell>
          <cell r="F241">
            <v>24284.474999999999</v>
          </cell>
        </row>
        <row r="242">
          <cell r="C242" t="str">
            <v>7 월</v>
          </cell>
          <cell r="D242" t="str">
            <v>출판인쇄</v>
          </cell>
          <cell r="F242">
            <v>4097.933</v>
          </cell>
        </row>
        <row r="243">
          <cell r="C243" t="str">
            <v>7 월</v>
          </cell>
          <cell r="D243" t="str">
            <v>석유화학계</v>
          </cell>
          <cell r="F243">
            <v>219191.15400000001</v>
          </cell>
        </row>
        <row r="244">
          <cell r="C244" t="str">
            <v>7 월</v>
          </cell>
          <cell r="D244" t="str">
            <v>석유정제</v>
          </cell>
          <cell r="F244">
            <v>2648.2660000000001</v>
          </cell>
        </row>
        <row r="245">
          <cell r="C245" t="str">
            <v>7 월</v>
          </cell>
          <cell r="D245" t="str">
            <v>화학제품</v>
          </cell>
          <cell r="F245">
            <v>163720.74900000001</v>
          </cell>
        </row>
        <row r="246">
          <cell r="C246" t="str">
            <v>7 월</v>
          </cell>
          <cell r="D246" t="str">
            <v>고무플라</v>
          </cell>
          <cell r="F246">
            <v>52822.139000000003</v>
          </cell>
        </row>
        <row r="247">
          <cell r="C247" t="str">
            <v>7 월</v>
          </cell>
          <cell r="D247" t="str">
            <v>요업</v>
          </cell>
          <cell r="F247">
            <v>76852.073000000004</v>
          </cell>
        </row>
        <row r="248">
          <cell r="C248" t="str">
            <v>7 월</v>
          </cell>
          <cell r="D248" t="str">
            <v>유리</v>
          </cell>
          <cell r="F248">
            <v>28068.483</v>
          </cell>
        </row>
        <row r="249">
          <cell r="C249" t="str">
            <v>7 월</v>
          </cell>
          <cell r="D249" t="str">
            <v>시멘트</v>
          </cell>
          <cell r="F249">
            <v>48783.59</v>
          </cell>
        </row>
        <row r="250">
          <cell r="C250" t="str">
            <v>7 월</v>
          </cell>
          <cell r="D250" t="str">
            <v>1차금속</v>
          </cell>
          <cell r="F250">
            <v>873558.17799999996</v>
          </cell>
        </row>
        <row r="251">
          <cell r="C251" t="str">
            <v>7 월</v>
          </cell>
          <cell r="D251" t="str">
            <v>조립금속</v>
          </cell>
          <cell r="F251">
            <v>47633.146000000001</v>
          </cell>
        </row>
        <row r="252">
          <cell r="C252" t="str">
            <v>7 월</v>
          </cell>
          <cell r="D252" t="str">
            <v>기타기계</v>
          </cell>
          <cell r="F252">
            <v>47196.555999999997</v>
          </cell>
        </row>
        <row r="253">
          <cell r="C253" t="str">
            <v>7 월</v>
          </cell>
          <cell r="D253" t="str">
            <v>사무기기</v>
          </cell>
          <cell r="F253">
            <v>1636.058</v>
          </cell>
        </row>
        <row r="254">
          <cell r="C254" t="str">
            <v>7 월</v>
          </cell>
          <cell r="D254" t="str">
            <v>전기기기</v>
          </cell>
          <cell r="F254">
            <v>43225.777000000002</v>
          </cell>
        </row>
        <row r="255">
          <cell r="C255" t="str">
            <v>7 월</v>
          </cell>
          <cell r="D255" t="str">
            <v>영상음향</v>
          </cell>
          <cell r="F255">
            <v>470954.33199999999</v>
          </cell>
        </row>
        <row r="256">
          <cell r="C256" t="str">
            <v>7 월</v>
          </cell>
          <cell r="D256" t="str">
            <v>의료광학</v>
          </cell>
          <cell r="F256">
            <v>12098.754000000001</v>
          </cell>
        </row>
        <row r="257">
          <cell r="C257" t="str">
            <v>7 월</v>
          </cell>
          <cell r="D257" t="str">
            <v>자동차</v>
          </cell>
          <cell r="F257">
            <v>139929.73499999999</v>
          </cell>
        </row>
        <row r="258">
          <cell r="C258" t="str">
            <v>7 월</v>
          </cell>
          <cell r="D258" t="str">
            <v>기타운송</v>
          </cell>
          <cell r="F258">
            <v>9485.0580000000009</v>
          </cell>
        </row>
        <row r="259">
          <cell r="C259" t="str">
            <v>7 월</v>
          </cell>
          <cell r="D259" t="str">
            <v>가구및기타</v>
          </cell>
          <cell r="F259">
            <v>3077.3710000000001</v>
          </cell>
        </row>
        <row r="260">
          <cell r="C260" t="str">
            <v>7 월</v>
          </cell>
          <cell r="D260" t="str">
            <v>재생재료</v>
          </cell>
          <cell r="F260">
            <v>5476.2330000000002</v>
          </cell>
        </row>
        <row r="261">
          <cell r="C261" t="str">
            <v>8 월</v>
          </cell>
          <cell r="D261" t="str">
            <v>총계</v>
          </cell>
          <cell r="F261">
            <v>2459511.9789999998</v>
          </cell>
        </row>
        <row r="262">
          <cell r="C262" t="str">
            <v>8 월</v>
          </cell>
          <cell r="D262" t="str">
            <v>농수산업계</v>
          </cell>
          <cell r="F262">
            <v>104940.893</v>
          </cell>
        </row>
        <row r="263">
          <cell r="C263" t="str">
            <v>8 월</v>
          </cell>
          <cell r="D263" t="str">
            <v>농업임업</v>
          </cell>
          <cell r="F263">
            <v>96989.657000000007</v>
          </cell>
        </row>
        <row r="264">
          <cell r="C264" t="str">
            <v>8 월</v>
          </cell>
          <cell r="D264" t="str">
            <v>어업</v>
          </cell>
          <cell r="F264">
            <v>7951.2359999999999</v>
          </cell>
        </row>
        <row r="265">
          <cell r="C265" t="str">
            <v>8 월</v>
          </cell>
          <cell r="D265" t="str">
            <v>광업계</v>
          </cell>
          <cell r="F265">
            <v>11262.087</v>
          </cell>
        </row>
        <row r="266">
          <cell r="C266" t="str">
            <v>8 월</v>
          </cell>
          <cell r="D266" t="str">
            <v>석탄원유</v>
          </cell>
          <cell r="F266">
            <v>585.85299999999995</v>
          </cell>
        </row>
        <row r="267">
          <cell r="C267" t="str">
            <v>8 월</v>
          </cell>
          <cell r="D267" t="str">
            <v>금속비금속</v>
          </cell>
          <cell r="F267">
            <v>10676.234</v>
          </cell>
        </row>
        <row r="268">
          <cell r="C268" t="str">
            <v>8 월</v>
          </cell>
          <cell r="D268" t="str">
            <v>제조업계</v>
          </cell>
          <cell r="F268">
            <v>2343308.9989999998</v>
          </cell>
        </row>
        <row r="269">
          <cell r="C269" t="str">
            <v>8 월</v>
          </cell>
          <cell r="D269" t="str">
            <v>식료품계</v>
          </cell>
          <cell r="F269">
            <v>40310.463000000003</v>
          </cell>
        </row>
        <row r="270">
          <cell r="C270" t="str">
            <v>8 월</v>
          </cell>
          <cell r="D270" t="str">
            <v>식료품제조</v>
          </cell>
          <cell r="F270">
            <v>34122.781999999999</v>
          </cell>
        </row>
        <row r="271">
          <cell r="C271" t="str">
            <v>8 월</v>
          </cell>
          <cell r="D271" t="str">
            <v>음료품제조</v>
          </cell>
          <cell r="F271">
            <v>3651.328</v>
          </cell>
        </row>
        <row r="272">
          <cell r="C272" t="str">
            <v>8 월</v>
          </cell>
          <cell r="D272" t="str">
            <v>담배제조업</v>
          </cell>
          <cell r="F272">
            <v>2536.3530000000001</v>
          </cell>
        </row>
        <row r="273">
          <cell r="C273" t="str">
            <v>8 월</v>
          </cell>
          <cell r="D273" t="str">
            <v>섬유의복계</v>
          </cell>
          <cell r="F273">
            <v>357727.79300000001</v>
          </cell>
        </row>
        <row r="274">
          <cell r="C274" t="str">
            <v>8 월</v>
          </cell>
          <cell r="D274" t="str">
            <v>섬유</v>
          </cell>
          <cell r="F274">
            <v>355777.25400000002</v>
          </cell>
        </row>
        <row r="275">
          <cell r="C275" t="str">
            <v>8 월</v>
          </cell>
          <cell r="D275" t="str">
            <v>의복모피</v>
          </cell>
          <cell r="F275">
            <v>712.971</v>
          </cell>
        </row>
        <row r="276">
          <cell r="C276" t="str">
            <v>8 월</v>
          </cell>
          <cell r="D276" t="str">
            <v>가죽신발</v>
          </cell>
          <cell r="F276">
            <v>1237.568</v>
          </cell>
        </row>
        <row r="277">
          <cell r="C277" t="str">
            <v>8 월</v>
          </cell>
          <cell r="D277" t="str">
            <v>목재나무</v>
          </cell>
          <cell r="F277">
            <v>5183.7430000000004</v>
          </cell>
        </row>
        <row r="278">
          <cell r="C278" t="str">
            <v>8 월</v>
          </cell>
          <cell r="D278" t="str">
            <v>펄프종이</v>
          </cell>
          <cell r="F278">
            <v>25438.607</v>
          </cell>
        </row>
        <row r="279">
          <cell r="C279" t="str">
            <v>8 월</v>
          </cell>
          <cell r="D279" t="str">
            <v>출판인쇄</v>
          </cell>
          <cell r="F279">
            <v>4328.4049999999997</v>
          </cell>
        </row>
        <row r="280">
          <cell r="C280" t="str">
            <v>8 월</v>
          </cell>
          <cell r="D280" t="str">
            <v>석유화학계</v>
          </cell>
          <cell r="F280">
            <v>221469.77299999999</v>
          </cell>
        </row>
        <row r="281">
          <cell r="C281" t="str">
            <v>8 월</v>
          </cell>
          <cell r="D281" t="str">
            <v>석유정제</v>
          </cell>
          <cell r="F281">
            <v>2554.1489999999999</v>
          </cell>
        </row>
        <row r="282">
          <cell r="C282" t="str">
            <v>8 월</v>
          </cell>
          <cell r="D282" t="str">
            <v>화학제품</v>
          </cell>
          <cell r="F282">
            <v>164250.96</v>
          </cell>
        </row>
        <row r="283">
          <cell r="C283" t="str">
            <v>8 월</v>
          </cell>
          <cell r="D283" t="str">
            <v>고무플라</v>
          </cell>
          <cell r="F283">
            <v>54664.663999999997</v>
          </cell>
        </row>
        <row r="284">
          <cell r="C284" t="str">
            <v>8 월</v>
          </cell>
          <cell r="D284" t="str">
            <v>요업</v>
          </cell>
          <cell r="F284">
            <v>76935.036999999997</v>
          </cell>
        </row>
        <row r="285">
          <cell r="C285" t="str">
            <v>8 월</v>
          </cell>
          <cell r="D285" t="str">
            <v>유리</v>
          </cell>
          <cell r="F285">
            <v>30433.335999999999</v>
          </cell>
        </row>
        <row r="286">
          <cell r="C286" t="str">
            <v>8 월</v>
          </cell>
          <cell r="D286" t="str">
            <v>시멘트</v>
          </cell>
          <cell r="F286">
            <v>46501.701000000001</v>
          </cell>
        </row>
        <row r="287">
          <cell r="C287" t="str">
            <v>8 월</v>
          </cell>
          <cell r="D287" t="str">
            <v>1차금속</v>
          </cell>
          <cell r="F287">
            <v>841814.76699999999</v>
          </cell>
        </row>
        <row r="288">
          <cell r="C288" t="str">
            <v>8 월</v>
          </cell>
          <cell r="D288" t="str">
            <v>조립금속</v>
          </cell>
          <cell r="F288">
            <v>45046.500999999997</v>
          </cell>
        </row>
        <row r="289">
          <cell r="C289" t="str">
            <v>8 월</v>
          </cell>
          <cell r="D289" t="str">
            <v>기타기계</v>
          </cell>
          <cell r="F289">
            <v>44709.099000000002</v>
          </cell>
        </row>
        <row r="290">
          <cell r="C290" t="str">
            <v>8 월</v>
          </cell>
          <cell r="D290" t="str">
            <v>사무기기</v>
          </cell>
          <cell r="F290">
            <v>1629.556</v>
          </cell>
        </row>
        <row r="291">
          <cell r="C291" t="str">
            <v>8 월</v>
          </cell>
          <cell r="D291" t="str">
            <v>전기기기</v>
          </cell>
          <cell r="F291">
            <v>40150.904000000002</v>
          </cell>
        </row>
        <row r="292">
          <cell r="C292" t="str">
            <v>8 월</v>
          </cell>
          <cell r="D292" t="str">
            <v>영상음향</v>
          </cell>
          <cell r="F292">
            <v>485403.71799999999</v>
          </cell>
        </row>
        <row r="293">
          <cell r="C293" t="str">
            <v>8 월</v>
          </cell>
          <cell r="D293" t="str">
            <v>의료광학</v>
          </cell>
          <cell r="F293">
            <v>11406.536</v>
          </cell>
        </row>
        <row r="294">
          <cell r="C294" t="str">
            <v>8 월</v>
          </cell>
          <cell r="D294" t="str">
            <v>자동차</v>
          </cell>
          <cell r="F294">
            <v>124358.386</v>
          </cell>
        </row>
        <row r="295">
          <cell r="C295" t="str">
            <v>8 월</v>
          </cell>
          <cell r="D295" t="str">
            <v>기타운송</v>
          </cell>
          <cell r="F295">
            <v>9193.7839999999997</v>
          </cell>
        </row>
        <row r="296">
          <cell r="C296" t="str">
            <v>8 월</v>
          </cell>
          <cell r="D296" t="str">
            <v>가구및기타</v>
          </cell>
          <cell r="F296">
            <v>2989.3270000000002</v>
          </cell>
        </row>
        <row r="297">
          <cell r="C297" t="str">
            <v>8 월</v>
          </cell>
          <cell r="D297" t="str">
            <v>재생재료</v>
          </cell>
          <cell r="F297">
            <v>5212.6000000000004</v>
          </cell>
        </row>
        <row r="298">
          <cell r="C298" t="str">
            <v>9 월</v>
          </cell>
          <cell r="D298" t="str">
            <v>총계</v>
          </cell>
          <cell r="F298">
            <v>2453518.6030000001</v>
          </cell>
        </row>
        <row r="299">
          <cell r="C299" t="str">
            <v>9 월</v>
          </cell>
          <cell r="D299" t="str">
            <v>농수산업계</v>
          </cell>
          <cell r="F299">
            <v>108073.276</v>
          </cell>
        </row>
        <row r="300">
          <cell r="C300" t="str">
            <v>9 월</v>
          </cell>
          <cell r="D300" t="str">
            <v>농업임업</v>
          </cell>
          <cell r="F300">
            <v>100098.96</v>
          </cell>
        </row>
        <row r="301">
          <cell r="C301" t="str">
            <v>9 월</v>
          </cell>
          <cell r="D301" t="str">
            <v>어업</v>
          </cell>
          <cell r="F301">
            <v>7974.3159999999998</v>
          </cell>
        </row>
        <row r="302">
          <cell r="C302" t="str">
            <v>9 월</v>
          </cell>
          <cell r="D302" t="str">
            <v>광업계</v>
          </cell>
          <cell r="F302">
            <v>10665.724</v>
          </cell>
        </row>
        <row r="303">
          <cell r="C303" t="str">
            <v>9 월</v>
          </cell>
          <cell r="D303" t="str">
            <v>석탄원유</v>
          </cell>
          <cell r="F303">
            <v>506.75799999999998</v>
          </cell>
        </row>
        <row r="304">
          <cell r="C304" t="str">
            <v>9 월</v>
          </cell>
          <cell r="D304" t="str">
            <v>금속비금속</v>
          </cell>
          <cell r="F304">
            <v>10158.966</v>
          </cell>
        </row>
        <row r="305">
          <cell r="C305" t="str">
            <v>9 월</v>
          </cell>
          <cell r="D305" t="str">
            <v>제조업계</v>
          </cell>
          <cell r="F305">
            <v>2334779.6030000001</v>
          </cell>
        </row>
        <row r="306">
          <cell r="C306" t="str">
            <v>9 월</v>
          </cell>
          <cell r="D306" t="str">
            <v>식료품계</v>
          </cell>
          <cell r="F306">
            <v>39952.362999999998</v>
          </cell>
        </row>
        <row r="307">
          <cell r="C307" t="str">
            <v>9 월</v>
          </cell>
          <cell r="D307" t="str">
            <v>식료품제조</v>
          </cell>
          <cell r="F307">
            <v>34357.216999999997</v>
          </cell>
        </row>
        <row r="308">
          <cell r="C308" t="str">
            <v>9 월</v>
          </cell>
          <cell r="D308" t="str">
            <v>음료품제조</v>
          </cell>
          <cell r="F308">
            <v>3340.9740000000002</v>
          </cell>
        </row>
        <row r="309">
          <cell r="C309" t="str">
            <v>9 월</v>
          </cell>
          <cell r="D309" t="str">
            <v>담배제조업</v>
          </cell>
          <cell r="F309">
            <v>2254.172</v>
          </cell>
        </row>
        <row r="310">
          <cell r="C310" t="str">
            <v>9 월</v>
          </cell>
          <cell r="D310" t="str">
            <v>섬유의복계</v>
          </cell>
          <cell r="F310">
            <v>345553.20600000001</v>
          </cell>
        </row>
        <row r="311">
          <cell r="C311" t="str">
            <v>9 월</v>
          </cell>
          <cell r="D311" t="str">
            <v>섬유</v>
          </cell>
          <cell r="F311">
            <v>343571.95899999997</v>
          </cell>
        </row>
        <row r="312">
          <cell r="C312" t="str">
            <v>9 월</v>
          </cell>
          <cell r="D312" t="str">
            <v>의복모피</v>
          </cell>
          <cell r="F312">
            <v>813.428</v>
          </cell>
        </row>
        <row r="313">
          <cell r="C313" t="str">
            <v>9 월</v>
          </cell>
          <cell r="D313" t="str">
            <v>가죽신발</v>
          </cell>
          <cell r="F313">
            <v>1167.819</v>
          </cell>
        </row>
        <row r="314">
          <cell r="C314" t="str">
            <v>9 월</v>
          </cell>
          <cell r="D314" t="str">
            <v>목재나무</v>
          </cell>
          <cell r="F314">
            <v>5267.62</v>
          </cell>
        </row>
        <row r="315">
          <cell r="C315" t="str">
            <v>9 월</v>
          </cell>
          <cell r="D315" t="str">
            <v>펄프종이</v>
          </cell>
          <cell r="F315">
            <v>23799.811000000002</v>
          </cell>
        </row>
        <row r="316">
          <cell r="C316" t="str">
            <v>9 월</v>
          </cell>
          <cell r="D316" t="str">
            <v>출판인쇄</v>
          </cell>
          <cell r="F316">
            <v>3654.9169999999999</v>
          </cell>
        </row>
        <row r="317">
          <cell r="C317" t="str">
            <v>9 월</v>
          </cell>
          <cell r="D317" t="str">
            <v>석유화학계</v>
          </cell>
          <cell r="F317">
            <v>213615.83100000001</v>
          </cell>
        </row>
        <row r="318">
          <cell r="C318" t="str">
            <v>9 월</v>
          </cell>
          <cell r="D318" t="str">
            <v>석유정제</v>
          </cell>
          <cell r="F318">
            <v>2669.4180000000001</v>
          </cell>
        </row>
        <row r="319">
          <cell r="C319" t="str">
            <v>9 월</v>
          </cell>
          <cell r="D319" t="str">
            <v>화학제품</v>
          </cell>
          <cell r="F319">
            <v>157607.32399999999</v>
          </cell>
        </row>
        <row r="320">
          <cell r="C320" t="str">
            <v>9 월</v>
          </cell>
          <cell r="D320" t="str">
            <v>고무플라</v>
          </cell>
          <cell r="F320">
            <v>53339.089</v>
          </cell>
        </row>
        <row r="321">
          <cell r="C321" t="str">
            <v>9 월</v>
          </cell>
          <cell r="D321" t="str">
            <v>요업</v>
          </cell>
          <cell r="F321">
            <v>76776.792000000001</v>
          </cell>
        </row>
        <row r="322">
          <cell r="C322" t="str">
            <v>9 월</v>
          </cell>
          <cell r="D322" t="str">
            <v>유리</v>
          </cell>
          <cell r="F322">
            <v>30252.196</v>
          </cell>
        </row>
        <row r="323">
          <cell r="C323" t="str">
            <v>9 월</v>
          </cell>
          <cell r="D323" t="str">
            <v>시멘트</v>
          </cell>
          <cell r="F323">
            <v>46524.595999999998</v>
          </cell>
        </row>
        <row r="324">
          <cell r="C324" t="str">
            <v>9 월</v>
          </cell>
          <cell r="D324" t="str">
            <v>1차금속</v>
          </cell>
          <cell r="F324">
            <v>877105.05900000001</v>
          </cell>
        </row>
        <row r="325">
          <cell r="C325" t="str">
            <v>9 월</v>
          </cell>
          <cell r="D325" t="str">
            <v>조립금속</v>
          </cell>
          <cell r="F325">
            <v>46303.101000000002</v>
          </cell>
        </row>
        <row r="326">
          <cell r="C326" t="str">
            <v>9 월</v>
          </cell>
          <cell r="D326" t="str">
            <v>기타기계</v>
          </cell>
          <cell r="F326">
            <v>46749.120000000003</v>
          </cell>
        </row>
        <row r="327">
          <cell r="C327" t="str">
            <v>9 월</v>
          </cell>
          <cell r="D327" t="str">
            <v>사무기기</v>
          </cell>
          <cell r="F327">
            <v>1557.269</v>
          </cell>
        </row>
        <row r="328">
          <cell r="C328" t="str">
            <v>9 월</v>
          </cell>
          <cell r="D328" t="str">
            <v>전기기기</v>
          </cell>
          <cell r="F328">
            <v>40709.165999999997</v>
          </cell>
        </row>
        <row r="329">
          <cell r="C329" t="str">
            <v>9 월</v>
          </cell>
          <cell r="D329" t="str">
            <v>영상음향</v>
          </cell>
          <cell r="F329">
            <v>452049.32</v>
          </cell>
        </row>
        <row r="330">
          <cell r="C330" t="str">
            <v>9 월</v>
          </cell>
          <cell r="D330" t="str">
            <v>의료광학</v>
          </cell>
          <cell r="F330">
            <v>11478.78</v>
          </cell>
        </row>
        <row r="331">
          <cell r="C331" t="str">
            <v>9 월</v>
          </cell>
          <cell r="D331" t="str">
            <v>자동차</v>
          </cell>
          <cell r="F331">
            <v>132892.88200000001</v>
          </cell>
        </row>
        <row r="332">
          <cell r="C332" t="str">
            <v>9 월</v>
          </cell>
          <cell r="D332" t="str">
            <v>기타운송</v>
          </cell>
          <cell r="F332">
            <v>8763.6209999999992</v>
          </cell>
        </row>
        <row r="333">
          <cell r="C333" t="str">
            <v>9 월</v>
          </cell>
          <cell r="D333" t="str">
            <v>가구및기타</v>
          </cell>
          <cell r="F333">
            <v>2994.62</v>
          </cell>
        </row>
        <row r="334">
          <cell r="C334" t="str">
            <v>9 월</v>
          </cell>
          <cell r="D334" t="str">
            <v>재생재료</v>
          </cell>
          <cell r="F334">
            <v>5556.125</v>
          </cell>
        </row>
        <row r="335">
          <cell r="C335" t="str">
            <v>10 월</v>
          </cell>
          <cell r="D335" t="str">
            <v>총계</v>
          </cell>
          <cell r="F335">
            <v>2520406.122</v>
          </cell>
        </row>
        <row r="336">
          <cell r="C336" t="str">
            <v>10 월</v>
          </cell>
          <cell r="D336" t="str">
            <v>농수산업계</v>
          </cell>
          <cell r="F336">
            <v>78377.721999999994</v>
          </cell>
        </row>
        <row r="337">
          <cell r="C337" t="str">
            <v>10 월</v>
          </cell>
          <cell r="D337" t="str">
            <v>농업임업</v>
          </cell>
          <cell r="F337">
            <v>70746.508000000002</v>
          </cell>
        </row>
        <row r="338">
          <cell r="C338" t="str">
            <v>10 월</v>
          </cell>
          <cell r="D338" t="str">
            <v>어업</v>
          </cell>
          <cell r="F338">
            <v>7631.2139999999999</v>
          </cell>
        </row>
        <row r="339">
          <cell r="C339" t="str">
            <v>10 월</v>
          </cell>
          <cell r="D339" t="str">
            <v>광업계</v>
          </cell>
          <cell r="F339">
            <v>11849.121999999999</v>
          </cell>
        </row>
        <row r="340">
          <cell r="C340" t="str">
            <v>10 월</v>
          </cell>
          <cell r="D340" t="str">
            <v>석탄원유</v>
          </cell>
          <cell r="F340">
            <v>576.54</v>
          </cell>
        </row>
        <row r="341">
          <cell r="C341" t="str">
            <v>10 월</v>
          </cell>
          <cell r="D341" t="str">
            <v>금속비금속</v>
          </cell>
          <cell r="F341">
            <v>11272.582</v>
          </cell>
        </row>
        <row r="342">
          <cell r="C342" t="str">
            <v>10 월</v>
          </cell>
          <cell r="D342" t="str">
            <v>제조업계</v>
          </cell>
          <cell r="F342">
            <v>2430179.2779999999</v>
          </cell>
        </row>
        <row r="343">
          <cell r="C343" t="str">
            <v>10 월</v>
          </cell>
          <cell r="D343" t="str">
            <v>식료품계</v>
          </cell>
          <cell r="F343">
            <v>38185.919000000002</v>
          </cell>
        </row>
        <row r="344">
          <cell r="C344" t="str">
            <v>10 월</v>
          </cell>
          <cell r="D344" t="str">
            <v>식료품제조</v>
          </cell>
          <cell r="F344">
            <v>32632.121999999999</v>
          </cell>
        </row>
        <row r="345">
          <cell r="C345" t="str">
            <v>10 월</v>
          </cell>
          <cell r="D345" t="str">
            <v>음료품제조</v>
          </cell>
          <cell r="F345">
            <v>3166.7640000000001</v>
          </cell>
        </row>
        <row r="346">
          <cell r="C346" t="str">
            <v>10 월</v>
          </cell>
          <cell r="D346" t="str">
            <v>담배제조업</v>
          </cell>
          <cell r="F346">
            <v>2387.0329999999999</v>
          </cell>
        </row>
        <row r="347">
          <cell r="C347" t="str">
            <v>10 월</v>
          </cell>
          <cell r="D347" t="str">
            <v>섬유의복계</v>
          </cell>
          <cell r="F347">
            <v>334255.565</v>
          </cell>
        </row>
        <row r="348">
          <cell r="C348" t="str">
            <v>10 월</v>
          </cell>
          <cell r="D348" t="str">
            <v>섬유</v>
          </cell>
          <cell r="F348">
            <v>332418.745</v>
          </cell>
        </row>
        <row r="349">
          <cell r="C349" t="str">
            <v>10 월</v>
          </cell>
          <cell r="D349" t="str">
            <v>의복모피</v>
          </cell>
          <cell r="F349">
            <v>758.423</v>
          </cell>
        </row>
        <row r="350">
          <cell r="C350" t="str">
            <v>10 월</v>
          </cell>
          <cell r="D350" t="str">
            <v>가죽신발</v>
          </cell>
          <cell r="F350">
            <v>1078.3969999999999</v>
          </cell>
        </row>
        <row r="351">
          <cell r="C351" t="str">
            <v>10 월</v>
          </cell>
          <cell r="D351" t="str">
            <v>목재나무</v>
          </cell>
          <cell r="F351">
            <v>4554.0159999999996</v>
          </cell>
        </row>
        <row r="352">
          <cell r="C352" t="str">
            <v>10 월</v>
          </cell>
          <cell r="D352" t="str">
            <v>펄프종이</v>
          </cell>
          <cell r="F352">
            <v>24247.813999999998</v>
          </cell>
        </row>
        <row r="353">
          <cell r="C353" t="str">
            <v>10 월</v>
          </cell>
          <cell r="D353" t="str">
            <v>출판인쇄</v>
          </cell>
          <cell r="F353">
            <v>2917.4650000000001</v>
          </cell>
        </row>
        <row r="354">
          <cell r="C354" t="str">
            <v>10 월</v>
          </cell>
          <cell r="D354" t="str">
            <v>석유화학계</v>
          </cell>
          <cell r="F354">
            <v>207307.68700000001</v>
          </cell>
        </row>
        <row r="355">
          <cell r="C355" t="str">
            <v>10 월</v>
          </cell>
          <cell r="D355" t="str">
            <v>석유정제</v>
          </cell>
          <cell r="F355">
            <v>2812.1680000000001</v>
          </cell>
        </row>
        <row r="356">
          <cell r="C356" t="str">
            <v>10 월</v>
          </cell>
          <cell r="D356" t="str">
            <v>화학제품</v>
          </cell>
          <cell r="F356">
            <v>153660.06899999999</v>
          </cell>
        </row>
        <row r="357">
          <cell r="C357" t="str">
            <v>10 월</v>
          </cell>
          <cell r="D357" t="str">
            <v>고무플라</v>
          </cell>
          <cell r="F357">
            <v>50835.45</v>
          </cell>
        </row>
        <row r="358">
          <cell r="C358" t="str">
            <v>10 월</v>
          </cell>
          <cell r="D358" t="str">
            <v>요업</v>
          </cell>
          <cell r="F358">
            <v>81447.539000000004</v>
          </cell>
        </row>
        <row r="359">
          <cell r="C359" t="str">
            <v>10 월</v>
          </cell>
          <cell r="D359" t="str">
            <v>유리</v>
          </cell>
          <cell r="F359">
            <v>30454.282999999999</v>
          </cell>
        </row>
        <row r="360">
          <cell r="C360" t="str">
            <v>10 월</v>
          </cell>
          <cell r="D360" t="str">
            <v>시멘트</v>
          </cell>
          <cell r="F360">
            <v>50993.256000000001</v>
          </cell>
        </row>
        <row r="361">
          <cell r="C361" t="str">
            <v>10 월</v>
          </cell>
          <cell r="D361" t="str">
            <v>1차금속</v>
          </cell>
          <cell r="F361">
            <v>1001047.454</v>
          </cell>
        </row>
        <row r="362">
          <cell r="C362" t="str">
            <v>10 월</v>
          </cell>
          <cell r="D362" t="str">
            <v>조립금속</v>
          </cell>
          <cell r="F362">
            <v>47666.752</v>
          </cell>
        </row>
        <row r="363">
          <cell r="C363" t="str">
            <v>10 월</v>
          </cell>
          <cell r="D363" t="str">
            <v>기타기계</v>
          </cell>
          <cell r="F363">
            <v>44378.455999999998</v>
          </cell>
        </row>
        <row r="364">
          <cell r="C364" t="str">
            <v>10 월</v>
          </cell>
          <cell r="D364" t="str">
            <v>사무기기</v>
          </cell>
          <cell r="F364">
            <v>1429.6949999999999</v>
          </cell>
        </row>
        <row r="365">
          <cell r="C365" t="str">
            <v>10 월</v>
          </cell>
          <cell r="D365" t="str">
            <v>전기기기</v>
          </cell>
          <cell r="F365">
            <v>41355.305999999997</v>
          </cell>
        </row>
        <row r="366">
          <cell r="C366" t="str">
            <v>10 월</v>
          </cell>
          <cell r="D366" t="str">
            <v>영상음향</v>
          </cell>
          <cell r="F366">
            <v>435806.45500000002</v>
          </cell>
        </row>
        <row r="367">
          <cell r="C367" t="str">
            <v>10 월</v>
          </cell>
          <cell r="D367" t="str">
            <v>의료광학</v>
          </cell>
          <cell r="F367">
            <v>11639.44</v>
          </cell>
        </row>
        <row r="368">
          <cell r="C368" t="str">
            <v>10 월</v>
          </cell>
          <cell r="D368" t="str">
            <v>자동차</v>
          </cell>
          <cell r="F368">
            <v>137547.19</v>
          </cell>
        </row>
        <row r="369">
          <cell r="C369" t="str">
            <v>10 월</v>
          </cell>
          <cell r="D369" t="str">
            <v>기타운송</v>
          </cell>
          <cell r="F369">
            <v>8405.0429999999997</v>
          </cell>
        </row>
        <row r="370">
          <cell r="C370" t="str">
            <v>10 월</v>
          </cell>
          <cell r="D370" t="str">
            <v>가구및기타</v>
          </cell>
          <cell r="F370">
            <v>2688.9459999999999</v>
          </cell>
        </row>
        <row r="371">
          <cell r="C371" t="str">
            <v>10 월</v>
          </cell>
          <cell r="D371" t="str">
            <v>재생재료</v>
          </cell>
          <cell r="F371">
            <v>5298.5360000000001</v>
          </cell>
        </row>
        <row r="372">
          <cell r="C372" t="str">
            <v>11 월</v>
          </cell>
          <cell r="D372" t="str">
            <v>총계</v>
          </cell>
          <cell r="F372">
            <v>2540063.9449999998</v>
          </cell>
        </row>
        <row r="373">
          <cell r="C373" t="str">
            <v>11 월</v>
          </cell>
          <cell r="D373" t="str">
            <v>농수산업계</v>
          </cell>
          <cell r="F373">
            <v>107576.632</v>
          </cell>
        </row>
        <row r="374">
          <cell r="C374" t="str">
            <v>11 월</v>
          </cell>
          <cell r="D374" t="str">
            <v>농업임업</v>
          </cell>
          <cell r="F374">
            <v>99900.782999999996</v>
          </cell>
        </row>
        <row r="375">
          <cell r="C375" t="str">
            <v>11 월</v>
          </cell>
          <cell r="D375" t="str">
            <v>어업</v>
          </cell>
          <cell r="F375">
            <v>7675.8490000000002</v>
          </cell>
        </row>
        <row r="376">
          <cell r="C376" t="str">
            <v>11 월</v>
          </cell>
          <cell r="D376" t="str">
            <v>광업계</v>
          </cell>
          <cell r="F376">
            <v>12704.057000000001</v>
          </cell>
        </row>
        <row r="377">
          <cell r="C377" t="str">
            <v>11 월</v>
          </cell>
          <cell r="D377" t="str">
            <v>석탄원유</v>
          </cell>
          <cell r="F377">
            <v>561.13499999999999</v>
          </cell>
        </row>
        <row r="378">
          <cell r="C378" t="str">
            <v>11 월</v>
          </cell>
          <cell r="D378" t="str">
            <v>금속비금속</v>
          </cell>
          <cell r="F378">
            <v>12142.922</v>
          </cell>
        </row>
        <row r="379">
          <cell r="C379" t="str">
            <v>11 월</v>
          </cell>
          <cell r="D379" t="str">
            <v>제조업계</v>
          </cell>
          <cell r="F379">
            <v>2419783.2560000001</v>
          </cell>
        </row>
        <row r="380">
          <cell r="C380" t="str">
            <v>11 월</v>
          </cell>
          <cell r="D380" t="str">
            <v>식료품계</v>
          </cell>
          <cell r="F380">
            <v>40974.196000000004</v>
          </cell>
        </row>
        <row r="381">
          <cell r="C381" t="str">
            <v>11 월</v>
          </cell>
          <cell r="D381" t="str">
            <v>식료품제조</v>
          </cell>
          <cell r="F381">
            <v>35289.222999999998</v>
          </cell>
        </row>
        <row r="382">
          <cell r="C382" t="str">
            <v>11 월</v>
          </cell>
          <cell r="D382" t="str">
            <v>음료품제조</v>
          </cell>
          <cell r="F382">
            <v>2962.9740000000002</v>
          </cell>
        </row>
        <row r="383">
          <cell r="C383" t="str">
            <v>11 월</v>
          </cell>
          <cell r="D383" t="str">
            <v>담배제조업</v>
          </cell>
          <cell r="F383">
            <v>2721.9989999999998</v>
          </cell>
        </row>
        <row r="384">
          <cell r="C384" t="str">
            <v>11 월</v>
          </cell>
          <cell r="D384" t="str">
            <v>섬유의복계</v>
          </cell>
          <cell r="F384">
            <v>341396.63099999999</v>
          </cell>
        </row>
        <row r="385">
          <cell r="C385" t="str">
            <v>11 월</v>
          </cell>
          <cell r="D385" t="str">
            <v>섬유</v>
          </cell>
          <cell r="F385">
            <v>339404.64399999997</v>
          </cell>
        </row>
        <row r="386">
          <cell r="C386" t="str">
            <v>11 월</v>
          </cell>
          <cell r="D386" t="str">
            <v>의복모피</v>
          </cell>
          <cell r="F386">
            <v>857.149</v>
          </cell>
        </row>
        <row r="387">
          <cell r="C387" t="str">
            <v>11 월</v>
          </cell>
          <cell r="D387" t="str">
            <v>가죽신발</v>
          </cell>
          <cell r="F387">
            <v>1134.838</v>
          </cell>
        </row>
        <row r="388">
          <cell r="C388" t="str">
            <v>11 월</v>
          </cell>
          <cell r="D388" t="str">
            <v>목재나무</v>
          </cell>
          <cell r="F388">
            <v>5287.5910000000003</v>
          </cell>
        </row>
        <row r="389">
          <cell r="C389" t="str">
            <v>11 월</v>
          </cell>
          <cell r="D389" t="str">
            <v>펄프종이</v>
          </cell>
          <cell r="F389">
            <v>25078.893</v>
          </cell>
        </row>
        <row r="390">
          <cell r="C390" t="str">
            <v>11 월</v>
          </cell>
          <cell r="D390" t="str">
            <v>출판인쇄</v>
          </cell>
          <cell r="F390">
            <v>3349.2420000000002</v>
          </cell>
        </row>
        <row r="391">
          <cell r="C391" t="str">
            <v>11 월</v>
          </cell>
          <cell r="D391" t="str">
            <v>석유화학계</v>
          </cell>
          <cell r="F391">
            <v>214488.47</v>
          </cell>
        </row>
        <row r="392">
          <cell r="C392" t="str">
            <v>11 월</v>
          </cell>
          <cell r="D392" t="str">
            <v>석유정제</v>
          </cell>
          <cell r="F392">
            <v>3054.98</v>
          </cell>
        </row>
        <row r="393">
          <cell r="C393" t="str">
            <v>11 월</v>
          </cell>
          <cell r="D393" t="str">
            <v>화학제품</v>
          </cell>
          <cell r="F393">
            <v>159048.16899999999</v>
          </cell>
        </row>
        <row r="394">
          <cell r="C394" t="str">
            <v>11 월</v>
          </cell>
          <cell r="D394" t="str">
            <v>고무플라</v>
          </cell>
          <cell r="F394">
            <v>52385.321000000004</v>
          </cell>
        </row>
        <row r="395">
          <cell r="C395" t="str">
            <v>11 월</v>
          </cell>
          <cell r="D395" t="str">
            <v>요업</v>
          </cell>
          <cell r="F395">
            <v>83881.820999999996</v>
          </cell>
        </row>
        <row r="396">
          <cell r="C396" t="str">
            <v>11 월</v>
          </cell>
          <cell r="D396" t="str">
            <v>유리</v>
          </cell>
          <cell r="F396">
            <v>29763.758000000002</v>
          </cell>
        </row>
        <row r="397">
          <cell r="C397" t="str">
            <v>11 월</v>
          </cell>
          <cell r="D397" t="str">
            <v>시멘트</v>
          </cell>
          <cell r="F397">
            <v>54118.063000000002</v>
          </cell>
        </row>
        <row r="398">
          <cell r="C398" t="str">
            <v>11 월</v>
          </cell>
          <cell r="D398" t="str">
            <v>1차금속</v>
          </cell>
          <cell r="F398">
            <v>972847.57799999998</v>
          </cell>
        </row>
        <row r="399">
          <cell r="C399" t="str">
            <v>11 월</v>
          </cell>
          <cell r="D399" t="str">
            <v>조립금속</v>
          </cell>
          <cell r="F399">
            <v>52160.947</v>
          </cell>
        </row>
        <row r="400">
          <cell r="C400" t="str">
            <v>11 월</v>
          </cell>
          <cell r="D400" t="str">
            <v>기타기계</v>
          </cell>
          <cell r="F400">
            <v>50692.985000000001</v>
          </cell>
        </row>
        <row r="401">
          <cell r="C401" t="str">
            <v>11 월</v>
          </cell>
          <cell r="D401" t="str">
            <v>사무기기</v>
          </cell>
          <cell r="F401">
            <v>1404.9929999999999</v>
          </cell>
        </row>
        <row r="402">
          <cell r="C402" t="str">
            <v>11 월</v>
          </cell>
          <cell r="D402" t="str">
            <v>전기기기</v>
          </cell>
          <cell r="F402">
            <v>42100.62</v>
          </cell>
        </row>
        <row r="403">
          <cell r="C403" t="str">
            <v>11 월</v>
          </cell>
          <cell r="D403" t="str">
            <v>영상음향</v>
          </cell>
          <cell r="F403">
            <v>407396.44699999999</v>
          </cell>
        </row>
        <row r="404">
          <cell r="C404" t="str">
            <v>11 월</v>
          </cell>
          <cell r="D404" t="str">
            <v>의료광학</v>
          </cell>
          <cell r="F404">
            <v>12177.637000000001</v>
          </cell>
        </row>
        <row r="405">
          <cell r="C405" t="str">
            <v>11 월</v>
          </cell>
          <cell r="D405" t="str">
            <v>자동차</v>
          </cell>
          <cell r="F405">
            <v>148223.41800000001</v>
          </cell>
        </row>
        <row r="406">
          <cell r="C406" t="str">
            <v>11 월</v>
          </cell>
          <cell r="D406" t="str">
            <v>기타운송</v>
          </cell>
          <cell r="F406">
            <v>8742.7759999999998</v>
          </cell>
        </row>
        <row r="407">
          <cell r="C407" t="str">
            <v>11 월</v>
          </cell>
          <cell r="D407" t="str">
            <v>가구및기타</v>
          </cell>
          <cell r="F407">
            <v>3460.7640000000001</v>
          </cell>
        </row>
        <row r="408">
          <cell r="C408" t="str">
            <v>11 월</v>
          </cell>
          <cell r="D408" t="str">
            <v>재생재료</v>
          </cell>
          <cell r="F408">
            <v>6118.2470000000003</v>
          </cell>
        </row>
        <row r="409">
          <cell r="C409" t="str">
            <v>12 월</v>
          </cell>
          <cell r="D409" t="str">
            <v>총계</v>
          </cell>
          <cell r="F409">
            <v>2659385.9670000002</v>
          </cell>
        </row>
        <row r="410">
          <cell r="C410" t="str">
            <v>12 월</v>
          </cell>
          <cell r="D410" t="str">
            <v>농수산업계</v>
          </cell>
          <cell r="F410">
            <v>88231.801999999996</v>
          </cell>
        </row>
        <row r="411">
          <cell r="C411" t="str">
            <v>12 월</v>
          </cell>
          <cell r="D411" t="str">
            <v>농업임업</v>
          </cell>
          <cell r="F411">
            <v>80801.84</v>
          </cell>
        </row>
        <row r="412">
          <cell r="C412" t="str">
            <v>12 월</v>
          </cell>
          <cell r="D412" t="str">
            <v>어업</v>
          </cell>
          <cell r="F412">
            <v>7429.9620000000004</v>
          </cell>
        </row>
        <row r="413">
          <cell r="C413" t="str">
            <v>12 월</v>
          </cell>
          <cell r="D413" t="str">
            <v>광업계</v>
          </cell>
          <cell r="F413">
            <v>13827.653</v>
          </cell>
        </row>
        <row r="414">
          <cell r="C414" t="str">
            <v>12 월</v>
          </cell>
          <cell r="D414" t="str">
            <v>석탄원유</v>
          </cell>
          <cell r="F414">
            <v>610.53</v>
          </cell>
        </row>
        <row r="415">
          <cell r="C415" t="str">
            <v>12 월</v>
          </cell>
          <cell r="D415" t="str">
            <v>금속비금속</v>
          </cell>
          <cell r="F415">
            <v>13217.123</v>
          </cell>
        </row>
        <row r="416">
          <cell r="C416" t="str">
            <v>12 월</v>
          </cell>
          <cell r="D416" t="str">
            <v>제조업계</v>
          </cell>
          <cell r="F416">
            <v>2557326.5120000001</v>
          </cell>
        </row>
        <row r="417">
          <cell r="C417" t="str">
            <v>12 월</v>
          </cell>
          <cell r="D417" t="str">
            <v>식료품계</v>
          </cell>
          <cell r="F417">
            <v>40266.576000000001</v>
          </cell>
        </row>
        <row r="418">
          <cell r="C418" t="str">
            <v>12 월</v>
          </cell>
          <cell r="D418" t="str">
            <v>식료품제조</v>
          </cell>
          <cell r="F418">
            <v>34012.313000000002</v>
          </cell>
        </row>
        <row r="419">
          <cell r="C419" t="str">
            <v>12 월</v>
          </cell>
          <cell r="D419" t="str">
            <v>음료품제조</v>
          </cell>
          <cell r="F419">
            <v>3105.4639999999999</v>
          </cell>
        </row>
        <row r="420">
          <cell r="C420" t="str">
            <v>12 월</v>
          </cell>
          <cell r="D420" t="str">
            <v>담배제조업</v>
          </cell>
          <cell r="F420">
            <v>3148.799</v>
          </cell>
        </row>
        <row r="421">
          <cell r="C421" t="str">
            <v>12 월</v>
          </cell>
          <cell r="D421" t="str">
            <v>섬유의복계</v>
          </cell>
          <cell r="F421">
            <v>341965.60800000001</v>
          </cell>
        </row>
        <row r="422">
          <cell r="C422" t="str">
            <v>12 월</v>
          </cell>
          <cell r="D422" t="str">
            <v>섬유</v>
          </cell>
          <cell r="F422">
            <v>339841.9</v>
          </cell>
        </row>
        <row r="423">
          <cell r="C423" t="str">
            <v>12 월</v>
          </cell>
          <cell r="D423" t="str">
            <v>의복모피</v>
          </cell>
          <cell r="F423">
            <v>869.93600000000004</v>
          </cell>
        </row>
        <row r="424">
          <cell r="C424" t="str">
            <v>12 월</v>
          </cell>
          <cell r="D424" t="str">
            <v>가죽신발</v>
          </cell>
          <cell r="F424">
            <v>1253.7719999999999</v>
          </cell>
        </row>
        <row r="425">
          <cell r="C425" t="str">
            <v>12 월</v>
          </cell>
          <cell r="D425" t="str">
            <v>목재나무</v>
          </cell>
          <cell r="F425">
            <v>5615.6940000000004</v>
          </cell>
        </row>
        <row r="426">
          <cell r="C426" t="str">
            <v>12 월</v>
          </cell>
          <cell r="D426" t="str">
            <v>펄프종이</v>
          </cell>
          <cell r="F426">
            <v>24242.751</v>
          </cell>
        </row>
        <row r="427">
          <cell r="C427" t="str">
            <v>12 월</v>
          </cell>
          <cell r="D427" t="str">
            <v>출판인쇄</v>
          </cell>
          <cell r="F427">
            <v>3628.2910000000002</v>
          </cell>
        </row>
        <row r="428">
          <cell r="C428" t="str">
            <v>12 월</v>
          </cell>
          <cell r="D428" t="str">
            <v>석유화학계</v>
          </cell>
          <cell r="F428">
            <v>221976.44399999999</v>
          </cell>
        </row>
        <row r="429">
          <cell r="C429" t="str">
            <v>12 월</v>
          </cell>
          <cell r="D429" t="str">
            <v>석유정제</v>
          </cell>
          <cell r="F429">
            <v>3169.9250000000002</v>
          </cell>
        </row>
        <row r="430">
          <cell r="C430" t="str">
            <v>12 월</v>
          </cell>
          <cell r="D430" t="str">
            <v>화학제품</v>
          </cell>
          <cell r="F430">
            <v>163452.49</v>
          </cell>
        </row>
        <row r="431">
          <cell r="C431" t="str">
            <v>12 월</v>
          </cell>
          <cell r="D431" t="str">
            <v>고무플라</v>
          </cell>
          <cell r="F431">
            <v>55354.029000000002</v>
          </cell>
        </row>
        <row r="432">
          <cell r="C432" t="str">
            <v>12 월</v>
          </cell>
          <cell r="D432" t="str">
            <v>요업</v>
          </cell>
          <cell r="F432">
            <v>87756.536999999997</v>
          </cell>
        </row>
        <row r="433">
          <cell r="C433" t="str">
            <v>12 월</v>
          </cell>
          <cell r="D433" t="str">
            <v>유리</v>
          </cell>
          <cell r="F433">
            <v>31116.031999999999</v>
          </cell>
        </row>
        <row r="434">
          <cell r="C434" t="str">
            <v>12 월</v>
          </cell>
          <cell r="D434" t="str">
            <v>시멘트</v>
          </cell>
          <cell r="F434">
            <v>56640.504999999997</v>
          </cell>
        </row>
        <row r="435">
          <cell r="C435" t="str">
            <v>12 월</v>
          </cell>
          <cell r="D435" t="str">
            <v>1차금속</v>
          </cell>
          <cell r="F435">
            <v>1040567.57</v>
          </cell>
        </row>
        <row r="436">
          <cell r="C436" t="str">
            <v>12 월</v>
          </cell>
          <cell r="D436" t="str">
            <v>조립금속</v>
          </cell>
          <cell r="F436">
            <v>58959.144</v>
          </cell>
        </row>
        <row r="437">
          <cell r="C437" t="str">
            <v>12 월</v>
          </cell>
          <cell r="D437" t="str">
            <v>기타기계</v>
          </cell>
          <cell r="F437">
            <v>56244.588000000003</v>
          </cell>
        </row>
        <row r="438">
          <cell r="C438" t="str">
            <v>12 월</v>
          </cell>
          <cell r="D438" t="str">
            <v>사무기기</v>
          </cell>
          <cell r="F438">
            <v>1534.509</v>
          </cell>
        </row>
        <row r="439">
          <cell r="C439" t="str">
            <v>12 월</v>
          </cell>
          <cell r="D439" t="str">
            <v>전기기기</v>
          </cell>
          <cell r="F439">
            <v>50062.358999999997</v>
          </cell>
        </row>
        <row r="440">
          <cell r="C440" t="str">
            <v>12 월</v>
          </cell>
          <cell r="D440" t="str">
            <v>영상음향</v>
          </cell>
          <cell r="F440">
            <v>433873.30300000001</v>
          </cell>
        </row>
        <row r="441">
          <cell r="C441" t="str">
            <v>12 월</v>
          </cell>
          <cell r="D441" t="str">
            <v>의료광학</v>
          </cell>
          <cell r="F441">
            <v>13351.67</v>
          </cell>
        </row>
        <row r="442">
          <cell r="C442" t="str">
            <v>12 월</v>
          </cell>
          <cell r="D442" t="str">
            <v>자동차</v>
          </cell>
          <cell r="F442">
            <v>157600.16899999999</v>
          </cell>
        </row>
        <row r="443">
          <cell r="C443" t="str">
            <v>12 월</v>
          </cell>
          <cell r="D443" t="str">
            <v>기타운송</v>
          </cell>
          <cell r="F443">
            <v>9382.5300000000007</v>
          </cell>
        </row>
        <row r="444">
          <cell r="C444" t="str">
            <v>12 월</v>
          </cell>
          <cell r="D444" t="str">
            <v>가구및기타</v>
          </cell>
          <cell r="F444">
            <v>3914.4650000000001</v>
          </cell>
        </row>
        <row r="445">
          <cell r="C445" t="str">
            <v>12 월</v>
          </cell>
          <cell r="D445" t="str">
            <v>재생재료</v>
          </cell>
          <cell r="F445">
            <v>6384.3040000000001</v>
          </cell>
        </row>
      </sheetData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발전현황"/>
      <sheetName val="2.용도별전력사용량"/>
      <sheetName val="3.제조업중분류별전력사용량"/>
      <sheetName val="원본"/>
      <sheetName val="xxxxxxxx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합체</v>
          </cell>
          <cell r="D1" t="str">
            <v>분류별</v>
          </cell>
          <cell r="F1" t="str">
            <v>판매량</v>
          </cell>
        </row>
        <row r="2">
          <cell r="C2" t="str">
            <v>1 월</v>
          </cell>
          <cell r="D2" t="str">
            <v>총계</v>
          </cell>
          <cell r="F2">
            <v>2530846.355</v>
          </cell>
        </row>
        <row r="3">
          <cell r="C3" t="str">
            <v>1 월</v>
          </cell>
          <cell r="D3" t="str">
            <v>농수산업계</v>
          </cell>
          <cell r="F3">
            <v>103368.546</v>
          </cell>
        </row>
        <row r="4">
          <cell r="C4" t="str">
            <v>1 월</v>
          </cell>
          <cell r="D4" t="str">
            <v>농업임업</v>
          </cell>
          <cell r="F4">
            <v>96141.535000000003</v>
          </cell>
        </row>
        <row r="5">
          <cell r="C5" t="str">
            <v>1 월</v>
          </cell>
          <cell r="D5" t="str">
            <v>어업</v>
          </cell>
          <cell r="F5">
            <v>7227.0110000000004</v>
          </cell>
        </row>
        <row r="6">
          <cell r="C6" t="str">
            <v>1 월</v>
          </cell>
          <cell r="D6" t="str">
            <v>광업계</v>
          </cell>
          <cell r="F6">
            <v>12523.892</v>
          </cell>
        </row>
        <row r="7">
          <cell r="C7" t="str">
            <v>1 월</v>
          </cell>
          <cell r="D7" t="str">
            <v>석탄원유</v>
          </cell>
          <cell r="F7">
            <v>593.64400000000001</v>
          </cell>
        </row>
        <row r="8">
          <cell r="C8" t="str">
            <v>1 월</v>
          </cell>
          <cell r="D8" t="str">
            <v>금속비금속</v>
          </cell>
          <cell r="F8">
            <v>11930.248</v>
          </cell>
        </row>
        <row r="9">
          <cell r="C9" t="str">
            <v>1 월</v>
          </cell>
          <cell r="D9" t="str">
            <v>제조업계</v>
          </cell>
          <cell r="F9">
            <v>2414953.9169999999</v>
          </cell>
        </row>
        <row r="10">
          <cell r="C10" t="str">
            <v>1 월</v>
          </cell>
          <cell r="D10" t="str">
            <v>식료품계</v>
          </cell>
          <cell r="F10">
            <v>36844.391000000003</v>
          </cell>
        </row>
        <row r="11">
          <cell r="C11" t="str">
            <v>1 월</v>
          </cell>
          <cell r="D11" t="str">
            <v>식료품제조</v>
          </cell>
          <cell r="F11">
            <v>31195.537</v>
          </cell>
        </row>
        <row r="12">
          <cell r="C12" t="str">
            <v>1 월</v>
          </cell>
          <cell r="D12" t="str">
            <v>음료품제조</v>
          </cell>
          <cell r="F12">
            <v>2903.1210000000001</v>
          </cell>
        </row>
        <row r="13">
          <cell r="C13" t="str">
            <v>1 월</v>
          </cell>
          <cell r="D13" t="str">
            <v>담배제조업</v>
          </cell>
          <cell r="F13">
            <v>2745.7330000000002</v>
          </cell>
        </row>
        <row r="14">
          <cell r="C14" t="str">
            <v>1 월</v>
          </cell>
          <cell r="D14" t="str">
            <v>섬유의복계</v>
          </cell>
          <cell r="F14">
            <v>335688.495</v>
          </cell>
        </row>
        <row r="15">
          <cell r="C15" t="str">
            <v>1 월</v>
          </cell>
          <cell r="D15" t="str">
            <v>섬유</v>
          </cell>
          <cell r="F15">
            <v>333520.09100000001</v>
          </cell>
        </row>
        <row r="16">
          <cell r="C16" t="str">
            <v>1 월</v>
          </cell>
          <cell r="D16" t="str">
            <v>의복모피</v>
          </cell>
          <cell r="F16">
            <v>686.00099999999998</v>
          </cell>
        </row>
        <row r="17">
          <cell r="C17" t="str">
            <v>1 월</v>
          </cell>
          <cell r="D17" t="str">
            <v>가죽신발</v>
          </cell>
          <cell r="F17">
            <v>1482.403</v>
          </cell>
        </row>
        <row r="18">
          <cell r="C18" t="str">
            <v>1 월</v>
          </cell>
          <cell r="D18" t="str">
            <v>목재나무</v>
          </cell>
          <cell r="F18">
            <v>5695.2650000000003</v>
          </cell>
        </row>
        <row r="19">
          <cell r="C19" t="str">
            <v>1 월</v>
          </cell>
          <cell r="D19" t="str">
            <v>펄프종이</v>
          </cell>
          <cell r="F19">
            <v>24755.666000000001</v>
          </cell>
        </row>
        <row r="20">
          <cell r="C20" t="str">
            <v>1 월</v>
          </cell>
          <cell r="D20" t="str">
            <v>출판인쇄</v>
          </cell>
          <cell r="F20">
            <v>3623.5219999999999</v>
          </cell>
        </row>
        <row r="21">
          <cell r="C21" t="str">
            <v>1 월</v>
          </cell>
          <cell r="D21" t="str">
            <v>석유화학계</v>
          </cell>
          <cell r="F21">
            <v>200162.95800000001</v>
          </cell>
        </row>
        <row r="22">
          <cell r="C22" t="str">
            <v>1 월</v>
          </cell>
          <cell r="D22" t="str">
            <v>석유정제</v>
          </cell>
          <cell r="F22">
            <v>3172.5320000000002</v>
          </cell>
        </row>
        <row r="23">
          <cell r="C23" t="str">
            <v>1 월</v>
          </cell>
          <cell r="D23" t="str">
            <v>화학제품</v>
          </cell>
          <cell r="F23">
            <v>146744.272</v>
          </cell>
        </row>
        <row r="24">
          <cell r="C24" t="str">
            <v>1 월</v>
          </cell>
          <cell r="D24" t="str">
            <v>고무플라</v>
          </cell>
          <cell r="F24">
            <v>50246.154000000002</v>
          </cell>
        </row>
        <row r="25">
          <cell r="C25" t="str">
            <v>1 월</v>
          </cell>
          <cell r="D25" t="str">
            <v>요업</v>
          </cell>
          <cell r="F25">
            <v>79221.645999999993</v>
          </cell>
        </row>
        <row r="26">
          <cell r="C26" t="str">
            <v>1 월</v>
          </cell>
          <cell r="D26" t="str">
            <v>유리</v>
          </cell>
          <cell r="F26">
            <v>29397.592000000001</v>
          </cell>
        </row>
        <row r="27">
          <cell r="C27" t="str">
            <v>1 월</v>
          </cell>
          <cell r="D27" t="str">
            <v>시멘트</v>
          </cell>
          <cell r="F27">
            <v>49824.053999999996</v>
          </cell>
        </row>
        <row r="28">
          <cell r="C28" t="str">
            <v>1 월</v>
          </cell>
          <cell r="D28" t="str">
            <v>1차금속</v>
          </cell>
          <cell r="F28">
            <v>1010914.024</v>
          </cell>
        </row>
        <row r="29">
          <cell r="C29" t="str">
            <v>1 월</v>
          </cell>
          <cell r="D29" t="str">
            <v>조립금속</v>
          </cell>
          <cell r="F29">
            <v>60892.584000000003</v>
          </cell>
        </row>
        <row r="30">
          <cell r="C30" t="str">
            <v>1 월</v>
          </cell>
          <cell r="D30" t="str">
            <v>기타기계</v>
          </cell>
          <cell r="F30">
            <v>44148.711000000003</v>
          </cell>
        </row>
        <row r="31">
          <cell r="C31" t="str">
            <v>1 월</v>
          </cell>
          <cell r="D31" t="str">
            <v>사무기기</v>
          </cell>
          <cell r="F31">
            <v>1768.6489999999999</v>
          </cell>
        </row>
        <row r="32">
          <cell r="C32" t="str">
            <v>1 월</v>
          </cell>
          <cell r="D32" t="str">
            <v>전기기기</v>
          </cell>
          <cell r="F32">
            <v>40451.919999999998</v>
          </cell>
        </row>
        <row r="33">
          <cell r="C33" t="str">
            <v>1 월</v>
          </cell>
          <cell r="D33" t="str">
            <v>영상음향</v>
          </cell>
          <cell r="F33">
            <v>401837.10100000002</v>
          </cell>
        </row>
        <row r="34">
          <cell r="C34" t="str">
            <v>1 월</v>
          </cell>
          <cell r="D34" t="str">
            <v>의료광학</v>
          </cell>
          <cell r="F34">
            <v>12340.767</v>
          </cell>
        </row>
        <row r="35">
          <cell r="C35" t="str">
            <v>1 월</v>
          </cell>
          <cell r="D35" t="str">
            <v>자동차</v>
          </cell>
          <cell r="F35">
            <v>138490.67800000001</v>
          </cell>
        </row>
        <row r="36">
          <cell r="C36" t="str">
            <v>1 월</v>
          </cell>
          <cell r="D36" t="str">
            <v>기타운송</v>
          </cell>
          <cell r="F36">
            <v>8852.07</v>
          </cell>
        </row>
        <row r="37">
          <cell r="C37" t="str">
            <v>1 월</v>
          </cell>
          <cell r="D37" t="str">
            <v>가구및기타</v>
          </cell>
          <cell r="F37">
            <v>3478.0740000000001</v>
          </cell>
        </row>
        <row r="38">
          <cell r="C38" t="str">
            <v>1 월</v>
          </cell>
          <cell r="D38" t="str">
            <v>재생재료</v>
          </cell>
          <cell r="F38">
            <v>5787.3959999999997</v>
          </cell>
        </row>
        <row r="39">
          <cell r="C39" t="str">
            <v>2 월</v>
          </cell>
          <cell r="D39" t="str">
            <v>총계</v>
          </cell>
          <cell r="F39">
            <v>2313908.5150000001</v>
          </cell>
        </row>
        <row r="40">
          <cell r="C40" t="str">
            <v>2 월</v>
          </cell>
          <cell r="D40" t="str">
            <v>농수산업계</v>
          </cell>
          <cell r="F40">
            <v>102757.497</v>
          </cell>
        </row>
        <row r="41">
          <cell r="C41" t="str">
            <v>2 월</v>
          </cell>
          <cell r="D41" t="str">
            <v>농업임업</v>
          </cell>
          <cell r="F41">
            <v>95747.331999999995</v>
          </cell>
        </row>
        <row r="42">
          <cell r="C42" t="str">
            <v>2 월</v>
          </cell>
          <cell r="D42" t="str">
            <v>어업</v>
          </cell>
          <cell r="F42">
            <v>7010.165</v>
          </cell>
        </row>
        <row r="43">
          <cell r="C43" t="str">
            <v>2 월</v>
          </cell>
          <cell r="D43" t="str">
            <v>광업계</v>
          </cell>
          <cell r="F43">
            <v>11072.861999999999</v>
          </cell>
        </row>
        <row r="44">
          <cell r="C44" t="str">
            <v>2 월</v>
          </cell>
          <cell r="D44" t="str">
            <v>석탄원유</v>
          </cell>
          <cell r="F44">
            <v>550.24099999999999</v>
          </cell>
        </row>
        <row r="45">
          <cell r="C45" t="str">
            <v>2 월</v>
          </cell>
          <cell r="D45" t="str">
            <v>금속비금속</v>
          </cell>
          <cell r="F45">
            <v>10522.620999999999</v>
          </cell>
        </row>
        <row r="46">
          <cell r="C46" t="str">
            <v>2 월</v>
          </cell>
          <cell r="D46" t="str">
            <v>제조업계</v>
          </cell>
          <cell r="F46">
            <v>2200078.156</v>
          </cell>
        </row>
        <row r="47">
          <cell r="C47" t="str">
            <v>2 월</v>
          </cell>
          <cell r="D47" t="str">
            <v>식료품계</v>
          </cell>
          <cell r="F47">
            <v>35013.321000000004</v>
          </cell>
        </row>
        <row r="48">
          <cell r="C48" t="str">
            <v>2 월</v>
          </cell>
          <cell r="D48" t="str">
            <v>식료품제조</v>
          </cell>
          <cell r="F48">
            <v>30445.861000000001</v>
          </cell>
        </row>
        <row r="49">
          <cell r="C49" t="str">
            <v>2 월</v>
          </cell>
          <cell r="D49" t="str">
            <v>음료품제조</v>
          </cell>
          <cell r="F49">
            <v>2568.9499999999998</v>
          </cell>
        </row>
        <row r="50">
          <cell r="C50" t="str">
            <v>2 월</v>
          </cell>
          <cell r="D50" t="str">
            <v>담배제조업</v>
          </cell>
          <cell r="F50">
            <v>1998.51</v>
          </cell>
        </row>
        <row r="51">
          <cell r="C51" t="str">
            <v>2 월</v>
          </cell>
          <cell r="D51" t="str">
            <v>섬유의복계</v>
          </cell>
          <cell r="F51">
            <v>305931.33100000001</v>
          </cell>
        </row>
        <row r="52">
          <cell r="C52" t="str">
            <v>2 월</v>
          </cell>
          <cell r="D52" t="str">
            <v>섬유</v>
          </cell>
          <cell r="F52">
            <v>303829.185</v>
          </cell>
        </row>
        <row r="53">
          <cell r="C53" t="str">
            <v>2 월</v>
          </cell>
          <cell r="D53" t="str">
            <v>의복모피</v>
          </cell>
          <cell r="F53">
            <v>704.85799999999995</v>
          </cell>
        </row>
        <row r="54">
          <cell r="C54" t="str">
            <v>2 월</v>
          </cell>
          <cell r="D54" t="str">
            <v>가죽신발</v>
          </cell>
          <cell r="F54">
            <v>1397.288</v>
          </cell>
        </row>
        <row r="55">
          <cell r="C55" t="str">
            <v>2 월</v>
          </cell>
          <cell r="D55" t="str">
            <v>목재나무</v>
          </cell>
          <cell r="F55">
            <v>5279.46</v>
          </cell>
        </row>
        <row r="56">
          <cell r="C56" t="str">
            <v>2 월</v>
          </cell>
          <cell r="D56" t="str">
            <v>펄프종이</v>
          </cell>
          <cell r="F56">
            <v>21600.686000000002</v>
          </cell>
        </row>
        <row r="57">
          <cell r="C57" t="str">
            <v>2 월</v>
          </cell>
          <cell r="D57" t="str">
            <v>출판인쇄</v>
          </cell>
          <cell r="F57">
            <v>3401.326</v>
          </cell>
        </row>
        <row r="58">
          <cell r="C58" t="str">
            <v>2 월</v>
          </cell>
          <cell r="D58" t="str">
            <v>석유화학계</v>
          </cell>
          <cell r="F58">
            <v>188028.09</v>
          </cell>
        </row>
        <row r="59">
          <cell r="C59" t="str">
            <v>2 월</v>
          </cell>
          <cell r="D59" t="str">
            <v>석유정제</v>
          </cell>
          <cell r="F59">
            <v>2744.319</v>
          </cell>
        </row>
        <row r="60">
          <cell r="C60" t="str">
            <v>2 월</v>
          </cell>
          <cell r="D60" t="str">
            <v>화학제품</v>
          </cell>
          <cell r="F60">
            <v>137806.46900000001</v>
          </cell>
        </row>
        <row r="61">
          <cell r="C61" t="str">
            <v>2 월</v>
          </cell>
          <cell r="D61" t="str">
            <v>고무플라</v>
          </cell>
          <cell r="F61">
            <v>47477.302000000003</v>
          </cell>
        </row>
        <row r="62">
          <cell r="C62" t="str">
            <v>2 월</v>
          </cell>
          <cell r="D62" t="str">
            <v>요업</v>
          </cell>
          <cell r="F62">
            <v>74472.971000000005</v>
          </cell>
        </row>
        <row r="63">
          <cell r="C63" t="str">
            <v>2 월</v>
          </cell>
          <cell r="D63" t="str">
            <v>유리</v>
          </cell>
          <cell r="F63">
            <v>27446.224999999999</v>
          </cell>
        </row>
        <row r="64">
          <cell r="C64" t="str">
            <v>2 월</v>
          </cell>
          <cell r="D64" t="str">
            <v>시멘트</v>
          </cell>
          <cell r="F64">
            <v>47026.745999999999</v>
          </cell>
        </row>
        <row r="65">
          <cell r="C65" t="str">
            <v>2 월</v>
          </cell>
          <cell r="D65" t="str">
            <v>1차금속</v>
          </cell>
          <cell r="F65">
            <v>901007.91399999999</v>
          </cell>
        </row>
        <row r="66">
          <cell r="C66" t="str">
            <v>2 월</v>
          </cell>
          <cell r="D66" t="str">
            <v>조립금속</v>
          </cell>
          <cell r="F66">
            <v>56674.192000000003</v>
          </cell>
        </row>
        <row r="67">
          <cell r="C67" t="str">
            <v>2 월</v>
          </cell>
          <cell r="D67" t="str">
            <v>기타기계</v>
          </cell>
          <cell r="F67">
            <v>42779.62</v>
          </cell>
        </row>
        <row r="68">
          <cell r="C68" t="str">
            <v>2 월</v>
          </cell>
          <cell r="D68" t="str">
            <v>사무기기</v>
          </cell>
          <cell r="F68">
            <v>1713.519</v>
          </cell>
        </row>
        <row r="69">
          <cell r="C69" t="str">
            <v>2 월</v>
          </cell>
          <cell r="D69" t="str">
            <v>전기기기</v>
          </cell>
          <cell r="F69">
            <v>37282.959999999999</v>
          </cell>
        </row>
        <row r="70">
          <cell r="C70" t="str">
            <v>2 월</v>
          </cell>
          <cell r="D70" t="str">
            <v>영상음향</v>
          </cell>
          <cell r="F70">
            <v>368665.58299999998</v>
          </cell>
        </row>
        <row r="71">
          <cell r="C71" t="str">
            <v>2 월</v>
          </cell>
          <cell r="D71" t="str">
            <v>의료광학</v>
          </cell>
          <cell r="F71">
            <v>11881.234</v>
          </cell>
        </row>
        <row r="72">
          <cell r="C72" t="str">
            <v>2 월</v>
          </cell>
          <cell r="D72" t="str">
            <v>자동차</v>
          </cell>
          <cell r="F72">
            <v>129314.91499999999</v>
          </cell>
        </row>
        <row r="73">
          <cell r="C73" t="str">
            <v>2 월</v>
          </cell>
          <cell r="D73" t="str">
            <v>기타운송</v>
          </cell>
          <cell r="F73">
            <v>8355.8619999999992</v>
          </cell>
        </row>
        <row r="74">
          <cell r="C74" t="str">
            <v>2 월</v>
          </cell>
          <cell r="D74" t="str">
            <v>가구및기타</v>
          </cell>
          <cell r="F74">
            <v>3429.4679999999998</v>
          </cell>
        </row>
        <row r="75">
          <cell r="C75" t="str">
            <v>2 월</v>
          </cell>
          <cell r="D75" t="str">
            <v>재생재료</v>
          </cell>
          <cell r="F75">
            <v>5245.7039999999997</v>
          </cell>
        </row>
        <row r="76">
          <cell r="C76" t="str">
            <v>3 월</v>
          </cell>
          <cell r="D76" t="str">
            <v>총계</v>
          </cell>
          <cell r="F76">
            <v>2459232.3080000002</v>
          </cell>
        </row>
        <row r="77">
          <cell r="C77" t="str">
            <v>3 월</v>
          </cell>
          <cell r="D77" t="str">
            <v>농수산업계</v>
          </cell>
          <cell r="F77">
            <v>85066.635999999999</v>
          </cell>
        </row>
        <row r="78">
          <cell r="C78" t="str">
            <v>3 월</v>
          </cell>
          <cell r="D78" t="str">
            <v>농업임업</v>
          </cell>
          <cell r="F78">
            <v>78882.388999999996</v>
          </cell>
        </row>
        <row r="79">
          <cell r="C79" t="str">
            <v>3 월</v>
          </cell>
          <cell r="D79" t="str">
            <v>어업</v>
          </cell>
          <cell r="F79">
            <v>6184.2470000000003</v>
          </cell>
        </row>
        <row r="80">
          <cell r="C80" t="str">
            <v>3 월</v>
          </cell>
          <cell r="D80" t="str">
            <v>광업계</v>
          </cell>
          <cell r="F80">
            <v>12383.017</v>
          </cell>
        </row>
        <row r="81">
          <cell r="C81" t="str">
            <v>3 월</v>
          </cell>
          <cell r="D81" t="str">
            <v>석탄원유</v>
          </cell>
          <cell r="F81">
            <v>680.58</v>
          </cell>
        </row>
        <row r="82">
          <cell r="C82" t="str">
            <v>3 월</v>
          </cell>
          <cell r="D82" t="str">
            <v>금속비금속</v>
          </cell>
          <cell r="F82">
            <v>11702.437</v>
          </cell>
        </row>
        <row r="83">
          <cell r="C83" t="str">
            <v>3 월</v>
          </cell>
          <cell r="D83" t="str">
            <v>제조업계</v>
          </cell>
          <cell r="F83">
            <v>2361782.6549999998</v>
          </cell>
        </row>
        <row r="84">
          <cell r="C84" t="str">
            <v>3 월</v>
          </cell>
          <cell r="D84" t="str">
            <v>식료품계</v>
          </cell>
          <cell r="F84">
            <v>34007.542000000001</v>
          </cell>
        </row>
        <row r="85">
          <cell r="C85" t="str">
            <v>3 월</v>
          </cell>
          <cell r="D85" t="str">
            <v>식료품제조</v>
          </cell>
          <cell r="F85">
            <v>28729.437999999998</v>
          </cell>
        </row>
        <row r="86">
          <cell r="C86" t="str">
            <v>3 월</v>
          </cell>
          <cell r="D86" t="str">
            <v>음료품제조</v>
          </cell>
          <cell r="F86">
            <v>2834.0949999999998</v>
          </cell>
        </row>
        <row r="87">
          <cell r="C87" t="str">
            <v>3 월</v>
          </cell>
          <cell r="D87" t="str">
            <v>담배제조업</v>
          </cell>
          <cell r="F87">
            <v>2444.009</v>
          </cell>
        </row>
        <row r="88">
          <cell r="C88" t="str">
            <v>3 월</v>
          </cell>
          <cell r="D88" t="str">
            <v>섬유의복계</v>
          </cell>
          <cell r="F88">
            <v>325398.19199999998</v>
          </cell>
        </row>
        <row r="89">
          <cell r="C89" t="str">
            <v>3 월</v>
          </cell>
          <cell r="D89" t="str">
            <v>섬유</v>
          </cell>
          <cell r="F89">
            <v>323441.41200000001</v>
          </cell>
        </row>
        <row r="90">
          <cell r="C90" t="str">
            <v>3 월</v>
          </cell>
          <cell r="D90" t="str">
            <v>의복모피</v>
          </cell>
          <cell r="F90">
            <v>637.80700000000002</v>
          </cell>
        </row>
        <row r="91">
          <cell r="C91" t="str">
            <v>3 월</v>
          </cell>
          <cell r="D91" t="str">
            <v>가죽신발</v>
          </cell>
          <cell r="F91">
            <v>1318.973</v>
          </cell>
        </row>
        <row r="92">
          <cell r="C92" t="str">
            <v>3 월</v>
          </cell>
          <cell r="D92" t="str">
            <v>목재나무</v>
          </cell>
          <cell r="F92">
            <v>5038.1030000000001</v>
          </cell>
        </row>
        <row r="93">
          <cell r="C93" t="str">
            <v>3 월</v>
          </cell>
          <cell r="D93" t="str">
            <v>펄프종이</v>
          </cell>
          <cell r="F93">
            <v>24146.375</v>
          </cell>
        </row>
        <row r="94">
          <cell r="C94" t="str">
            <v>3 월</v>
          </cell>
          <cell r="D94" t="str">
            <v>출판인쇄</v>
          </cell>
          <cell r="F94">
            <v>3285.2240000000002</v>
          </cell>
        </row>
        <row r="95">
          <cell r="C95" t="str">
            <v>3 월</v>
          </cell>
          <cell r="D95" t="str">
            <v>석유화학계</v>
          </cell>
          <cell r="F95">
            <v>201581.41800000001</v>
          </cell>
        </row>
        <row r="96">
          <cell r="C96" t="str">
            <v>3 월</v>
          </cell>
          <cell r="D96" t="str">
            <v>석유정제</v>
          </cell>
          <cell r="F96">
            <v>3109.4520000000002</v>
          </cell>
        </row>
        <row r="97">
          <cell r="C97" t="str">
            <v>3 월</v>
          </cell>
          <cell r="D97" t="str">
            <v>화학제품</v>
          </cell>
          <cell r="F97">
            <v>149594.19899999999</v>
          </cell>
        </row>
        <row r="98">
          <cell r="C98" t="str">
            <v>3 월</v>
          </cell>
          <cell r="D98" t="str">
            <v>고무플라</v>
          </cell>
          <cell r="F98">
            <v>48877.767</v>
          </cell>
        </row>
        <row r="99">
          <cell r="C99" t="str">
            <v>3 월</v>
          </cell>
          <cell r="D99" t="str">
            <v>요업</v>
          </cell>
          <cell r="F99">
            <v>79951.895999999993</v>
          </cell>
        </row>
        <row r="100">
          <cell r="C100" t="str">
            <v>3 월</v>
          </cell>
          <cell r="D100" t="str">
            <v>유리</v>
          </cell>
          <cell r="F100">
            <v>29768.751</v>
          </cell>
        </row>
        <row r="101">
          <cell r="C101" t="str">
            <v>3 월</v>
          </cell>
          <cell r="D101" t="str">
            <v>시멘트</v>
          </cell>
          <cell r="F101">
            <v>50183.144999999997</v>
          </cell>
        </row>
        <row r="102">
          <cell r="C102" t="str">
            <v>3 월</v>
          </cell>
          <cell r="D102" t="str">
            <v>1차금속</v>
          </cell>
          <cell r="F102">
            <v>968755.83299999998</v>
          </cell>
        </row>
        <row r="103">
          <cell r="C103" t="str">
            <v>3 월</v>
          </cell>
          <cell r="D103" t="str">
            <v>조립금속</v>
          </cell>
          <cell r="F103">
            <v>58833.521999999997</v>
          </cell>
        </row>
        <row r="104">
          <cell r="C104" t="str">
            <v>3 월</v>
          </cell>
          <cell r="D104" t="str">
            <v>기타기계</v>
          </cell>
          <cell r="F104">
            <v>41970.788</v>
          </cell>
        </row>
        <row r="105">
          <cell r="C105" t="str">
            <v>3 월</v>
          </cell>
          <cell r="D105" t="str">
            <v>사무기기</v>
          </cell>
          <cell r="F105">
            <v>1569.09</v>
          </cell>
        </row>
        <row r="106">
          <cell r="C106" t="str">
            <v>3 월</v>
          </cell>
          <cell r="D106" t="str">
            <v>전기기기</v>
          </cell>
          <cell r="F106">
            <v>41866.506000000001</v>
          </cell>
        </row>
        <row r="107">
          <cell r="C107" t="str">
            <v>3 월</v>
          </cell>
          <cell r="D107" t="str">
            <v>영상음향</v>
          </cell>
          <cell r="F107">
            <v>408654.39299999998</v>
          </cell>
        </row>
        <row r="108">
          <cell r="C108" t="str">
            <v>3 월</v>
          </cell>
          <cell r="D108" t="str">
            <v>의료광학</v>
          </cell>
          <cell r="F108">
            <v>13003.306</v>
          </cell>
        </row>
        <row r="109">
          <cell r="C109" t="str">
            <v>3 월</v>
          </cell>
          <cell r="D109" t="str">
            <v>자동차</v>
          </cell>
          <cell r="F109">
            <v>136427.32500000001</v>
          </cell>
        </row>
        <row r="110">
          <cell r="C110" t="str">
            <v>3 월</v>
          </cell>
          <cell r="D110" t="str">
            <v>기타운송</v>
          </cell>
          <cell r="F110">
            <v>8740.4220000000005</v>
          </cell>
        </row>
        <row r="111">
          <cell r="C111" t="str">
            <v>3 월</v>
          </cell>
          <cell r="D111" t="str">
            <v>가구및기타</v>
          </cell>
          <cell r="F111">
            <v>3352.3429999999998</v>
          </cell>
        </row>
        <row r="112">
          <cell r="C112" t="str">
            <v>3 월</v>
          </cell>
          <cell r="D112" t="str">
            <v>재생재료</v>
          </cell>
          <cell r="F112">
            <v>5200.3770000000004</v>
          </cell>
        </row>
        <row r="113">
          <cell r="C113" t="str">
            <v>4 월</v>
          </cell>
          <cell r="D113" t="str">
            <v>총계</v>
          </cell>
          <cell r="F113">
            <v>2424582.645</v>
          </cell>
        </row>
        <row r="114">
          <cell r="C114" t="str">
            <v>4 월</v>
          </cell>
          <cell r="D114" t="str">
            <v>농수산업계</v>
          </cell>
          <cell r="F114">
            <v>79420.013999999996</v>
          </cell>
        </row>
        <row r="115">
          <cell r="C115" t="str">
            <v>4 월</v>
          </cell>
          <cell r="D115" t="str">
            <v>농업임업</v>
          </cell>
          <cell r="F115">
            <v>72781.235000000001</v>
          </cell>
        </row>
        <row r="116">
          <cell r="C116" t="str">
            <v>4 월</v>
          </cell>
          <cell r="D116" t="str">
            <v>어업</v>
          </cell>
          <cell r="F116">
            <v>6638.7790000000005</v>
          </cell>
        </row>
        <row r="117">
          <cell r="C117" t="str">
            <v>4 월</v>
          </cell>
          <cell r="D117" t="str">
            <v>광업계</v>
          </cell>
          <cell r="F117">
            <v>13333.962</v>
          </cell>
        </row>
        <row r="118">
          <cell r="C118" t="str">
            <v>4 월</v>
          </cell>
          <cell r="D118" t="str">
            <v>석탄원유</v>
          </cell>
          <cell r="F118">
            <v>671.15700000000004</v>
          </cell>
        </row>
        <row r="119">
          <cell r="C119" t="str">
            <v>4 월</v>
          </cell>
          <cell r="D119" t="str">
            <v>금속비금속</v>
          </cell>
          <cell r="F119">
            <v>12662.805</v>
          </cell>
        </row>
        <row r="120">
          <cell r="C120" t="str">
            <v>4 월</v>
          </cell>
          <cell r="D120" t="str">
            <v>제조업계</v>
          </cell>
          <cell r="F120">
            <v>2331828.6690000002</v>
          </cell>
        </row>
        <row r="121">
          <cell r="C121" t="str">
            <v>4 월</v>
          </cell>
          <cell r="D121" t="str">
            <v>식료품계</v>
          </cell>
          <cell r="F121">
            <v>35867.701999999997</v>
          </cell>
        </row>
        <row r="122">
          <cell r="C122" t="str">
            <v>4 월</v>
          </cell>
          <cell r="D122" t="str">
            <v>식료품제조</v>
          </cell>
          <cell r="F122">
            <v>31080.198</v>
          </cell>
        </row>
        <row r="123">
          <cell r="C123" t="str">
            <v>4 월</v>
          </cell>
          <cell r="D123" t="str">
            <v>음료품제조</v>
          </cell>
          <cell r="F123">
            <v>2986.703</v>
          </cell>
        </row>
        <row r="124">
          <cell r="C124" t="str">
            <v>4 월</v>
          </cell>
          <cell r="D124" t="str">
            <v>담배제조업</v>
          </cell>
          <cell r="F124">
            <v>1800.8009999999999</v>
          </cell>
        </row>
        <row r="125">
          <cell r="C125" t="str">
            <v>4 월</v>
          </cell>
          <cell r="D125" t="str">
            <v>섬유의복계</v>
          </cell>
          <cell r="F125">
            <v>329390.54599999997</v>
          </cell>
        </row>
        <row r="126">
          <cell r="C126" t="str">
            <v>4 월</v>
          </cell>
          <cell r="D126" t="str">
            <v>섬유</v>
          </cell>
          <cell r="F126">
            <v>327311.853</v>
          </cell>
        </row>
        <row r="127">
          <cell r="C127" t="str">
            <v>4 월</v>
          </cell>
          <cell r="D127" t="str">
            <v>의복모피</v>
          </cell>
          <cell r="F127">
            <v>679.91899999999998</v>
          </cell>
        </row>
        <row r="128">
          <cell r="C128" t="str">
            <v>4 월</v>
          </cell>
          <cell r="D128" t="str">
            <v>가죽신발</v>
          </cell>
          <cell r="F128">
            <v>1398.7739999999999</v>
          </cell>
        </row>
        <row r="129">
          <cell r="C129" t="str">
            <v>4 월</v>
          </cell>
          <cell r="D129" t="str">
            <v>목재나무</v>
          </cell>
          <cell r="F129">
            <v>5310.99</v>
          </cell>
        </row>
        <row r="130">
          <cell r="C130" t="str">
            <v>4 월</v>
          </cell>
          <cell r="D130" t="str">
            <v>펄프종이</v>
          </cell>
          <cell r="F130">
            <v>24039.866999999998</v>
          </cell>
        </row>
        <row r="131">
          <cell r="C131" t="str">
            <v>4 월</v>
          </cell>
          <cell r="D131" t="str">
            <v>출판인쇄</v>
          </cell>
          <cell r="F131">
            <v>3128.89</v>
          </cell>
        </row>
        <row r="132">
          <cell r="C132" t="str">
            <v>4 월</v>
          </cell>
          <cell r="D132" t="str">
            <v>석유화학계</v>
          </cell>
          <cell r="F132">
            <v>204217.005</v>
          </cell>
        </row>
        <row r="133">
          <cell r="C133" t="str">
            <v>4 월</v>
          </cell>
          <cell r="D133" t="str">
            <v>석유정제</v>
          </cell>
          <cell r="F133">
            <v>3025.0169999999998</v>
          </cell>
        </row>
        <row r="134">
          <cell r="C134" t="str">
            <v>4 월</v>
          </cell>
          <cell r="D134" t="str">
            <v>화학제품</v>
          </cell>
          <cell r="F134">
            <v>151406.02600000001</v>
          </cell>
        </row>
        <row r="135">
          <cell r="C135" t="str">
            <v>4 월</v>
          </cell>
          <cell r="D135" t="str">
            <v>고무플라</v>
          </cell>
          <cell r="F135">
            <v>49785.962</v>
          </cell>
        </row>
        <row r="136">
          <cell r="C136" t="str">
            <v>4 월</v>
          </cell>
          <cell r="D136" t="str">
            <v>요업</v>
          </cell>
          <cell r="F136">
            <v>86245.994999999995</v>
          </cell>
        </row>
        <row r="137">
          <cell r="C137" t="str">
            <v>4 월</v>
          </cell>
          <cell r="D137" t="str">
            <v>유리</v>
          </cell>
          <cell r="F137">
            <v>29276.847000000002</v>
          </cell>
        </row>
        <row r="138">
          <cell r="C138" t="str">
            <v>4 월</v>
          </cell>
          <cell r="D138" t="str">
            <v>시멘트</v>
          </cell>
          <cell r="F138">
            <v>56969.148000000001</v>
          </cell>
        </row>
        <row r="139">
          <cell r="C139" t="str">
            <v>4 월</v>
          </cell>
          <cell r="D139" t="str">
            <v>1차금속</v>
          </cell>
          <cell r="F139">
            <v>928855.22400000005</v>
          </cell>
        </row>
        <row r="140">
          <cell r="C140" t="str">
            <v>4 월</v>
          </cell>
          <cell r="D140" t="str">
            <v>조립금속</v>
          </cell>
          <cell r="F140">
            <v>58853.341999999997</v>
          </cell>
        </row>
        <row r="141">
          <cell r="C141" t="str">
            <v>4 월</v>
          </cell>
          <cell r="D141" t="str">
            <v>기타기계</v>
          </cell>
          <cell r="F141">
            <v>42562.832000000002</v>
          </cell>
        </row>
        <row r="142">
          <cell r="C142" t="str">
            <v>4 월</v>
          </cell>
          <cell r="D142" t="str">
            <v>사무기기</v>
          </cell>
          <cell r="F142">
            <v>1619.0029999999999</v>
          </cell>
        </row>
        <row r="143">
          <cell r="C143" t="str">
            <v>4 월</v>
          </cell>
          <cell r="D143" t="str">
            <v>전기기기</v>
          </cell>
          <cell r="F143">
            <v>40228.379000000001</v>
          </cell>
        </row>
        <row r="144">
          <cell r="C144" t="str">
            <v>4 월</v>
          </cell>
          <cell r="D144" t="str">
            <v>영상음향</v>
          </cell>
          <cell r="F144">
            <v>401666.14299999998</v>
          </cell>
        </row>
        <row r="145">
          <cell r="C145" t="str">
            <v>4 월</v>
          </cell>
          <cell r="D145" t="str">
            <v>의료광학</v>
          </cell>
          <cell r="F145">
            <v>12273.735000000001</v>
          </cell>
        </row>
        <row r="146">
          <cell r="C146" t="str">
            <v>4 월</v>
          </cell>
          <cell r="D146" t="str">
            <v>자동차</v>
          </cell>
          <cell r="F146">
            <v>139539.723</v>
          </cell>
        </row>
        <row r="147">
          <cell r="C147" t="str">
            <v>4 월</v>
          </cell>
          <cell r="D147" t="str">
            <v>기타운송</v>
          </cell>
          <cell r="F147">
            <v>8564.6530000000002</v>
          </cell>
        </row>
        <row r="148">
          <cell r="C148" t="str">
            <v>4 월</v>
          </cell>
          <cell r="D148" t="str">
            <v>가구및기타</v>
          </cell>
          <cell r="F148">
            <v>3577.703</v>
          </cell>
        </row>
        <row r="149">
          <cell r="C149" t="str">
            <v>4 월</v>
          </cell>
          <cell r="D149" t="str">
            <v>재생재료</v>
          </cell>
          <cell r="F149">
            <v>5886.9369999999999</v>
          </cell>
        </row>
        <row r="150">
          <cell r="C150" t="str">
            <v>5 월</v>
          </cell>
          <cell r="D150" t="str">
            <v>총계</v>
          </cell>
          <cell r="F150">
            <v>2434171.0249999999</v>
          </cell>
        </row>
        <row r="151">
          <cell r="C151" t="str">
            <v>5 월</v>
          </cell>
          <cell r="D151" t="str">
            <v>농수산업계</v>
          </cell>
          <cell r="F151">
            <v>72604.811000000002</v>
          </cell>
        </row>
        <row r="152">
          <cell r="C152" t="str">
            <v>5 월</v>
          </cell>
          <cell r="D152" t="str">
            <v>농업임업</v>
          </cell>
          <cell r="F152">
            <v>66067.623999999996</v>
          </cell>
        </row>
        <row r="153">
          <cell r="C153" t="str">
            <v>5 월</v>
          </cell>
          <cell r="D153" t="str">
            <v>어업</v>
          </cell>
          <cell r="F153">
            <v>6537.1869999999999</v>
          </cell>
        </row>
        <row r="154">
          <cell r="C154" t="str">
            <v>5 월</v>
          </cell>
          <cell r="D154" t="str">
            <v>광업계</v>
          </cell>
          <cell r="F154">
            <v>13037.332</v>
          </cell>
        </row>
        <row r="155">
          <cell r="C155" t="str">
            <v>5 월</v>
          </cell>
          <cell r="D155" t="str">
            <v>석탄원유</v>
          </cell>
          <cell r="F155">
            <v>556.14499999999998</v>
          </cell>
        </row>
        <row r="156">
          <cell r="C156" t="str">
            <v>5 월</v>
          </cell>
          <cell r="D156" t="str">
            <v>금속비금속</v>
          </cell>
          <cell r="F156">
            <v>12481.187</v>
          </cell>
        </row>
        <row r="157">
          <cell r="C157" t="str">
            <v>5 월</v>
          </cell>
          <cell r="D157" t="str">
            <v>제조업계</v>
          </cell>
          <cell r="F157">
            <v>2348528.8820000002</v>
          </cell>
        </row>
        <row r="158">
          <cell r="C158" t="str">
            <v>5 월</v>
          </cell>
          <cell r="D158" t="str">
            <v>식료품계</v>
          </cell>
          <cell r="F158">
            <v>36409.934999999998</v>
          </cell>
        </row>
        <row r="159">
          <cell r="C159" t="str">
            <v>5 월</v>
          </cell>
          <cell r="D159" t="str">
            <v>식료품제조</v>
          </cell>
          <cell r="F159">
            <v>30897.445</v>
          </cell>
        </row>
        <row r="160">
          <cell r="C160" t="str">
            <v>5 월</v>
          </cell>
          <cell r="D160" t="str">
            <v>음료품제조</v>
          </cell>
          <cell r="F160">
            <v>3032.5709999999999</v>
          </cell>
        </row>
        <row r="161">
          <cell r="C161" t="str">
            <v>5 월</v>
          </cell>
          <cell r="D161" t="str">
            <v>담배제조업</v>
          </cell>
          <cell r="F161">
            <v>2479.9189999999999</v>
          </cell>
        </row>
        <row r="162">
          <cell r="C162" t="str">
            <v>5 월</v>
          </cell>
          <cell r="D162" t="str">
            <v>섬유의복계</v>
          </cell>
          <cell r="F162">
            <v>335401.848</v>
          </cell>
        </row>
        <row r="163">
          <cell r="C163" t="str">
            <v>5 월</v>
          </cell>
          <cell r="D163" t="str">
            <v>섬유</v>
          </cell>
          <cell r="F163">
            <v>333503.22899999999</v>
          </cell>
        </row>
        <row r="164">
          <cell r="C164" t="str">
            <v>5 월</v>
          </cell>
          <cell r="D164" t="str">
            <v>의복모피</v>
          </cell>
          <cell r="F164">
            <v>606.05600000000004</v>
          </cell>
        </row>
        <row r="165">
          <cell r="C165" t="str">
            <v>5 월</v>
          </cell>
          <cell r="D165" t="str">
            <v>가죽신발</v>
          </cell>
          <cell r="F165">
            <v>1292.5630000000001</v>
          </cell>
        </row>
        <row r="166">
          <cell r="C166" t="str">
            <v>5 월</v>
          </cell>
          <cell r="D166" t="str">
            <v>목재나무</v>
          </cell>
          <cell r="F166">
            <v>4883.9809999999998</v>
          </cell>
        </row>
        <row r="167">
          <cell r="C167" t="str">
            <v>5 월</v>
          </cell>
          <cell r="D167" t="str">
            <v>펄프종이</v>
          </cell>
          <cell r="F167">
            <v>24041.732</v>
          </cell>
        </row>
        <row r="168">
          <cell r="C168" t="str">
            <v>5 월</v>
          </cell>
          <cell r="D168" t="str">
            <v>출판인쇄</v>
          </cell>
          <cell r="F168">
            <v>3072.2269999999999</v>
          </cell>
        </row>
        <row r="169">
          <cell r="C169" t="str">
            <v>5 월</v>
          </cell>
          <cell r="D169" t="str">
            <v>석유화학계</v>
          </cell>
          <cell r="F169">
            <v>208797.53099999999</v>
          </cell>
        </row>
        <row r="170">
          <cell r="C170" t="str">
            <v>5 월</v>
          </cell>
          <cell r="D170" t="str">
            <v>석유정제</v>
          </cell>
          <cell r="F170">
            <v>2811.1109999999999</v>
          </cell>
        </row>
        <row r="171">
          <cell r="C171" t="str">
            <v>5 월</v>
          </cell>
          <cell r="D171" t="str">
            <v>화학제품</v>
          </cell>
          <cell r="F171">
            <v>156028.00899999999</v>
          </cell>
        </row>
        <row r="172">
          <cell r="C172" t="str">
            <v>5 월</v>
          </cell>
          <cell r="D172" t="str">
            <v>고무플라</v>
          </cell>
          <cell r="F172">
            <v>49958.411</v>
          </cell>
        </row>
        <row r="173">
          <cell r="C173" t="str">
            <v>5 월</v>
          </cell>
          <cell r="D173" t="str">
            <v>요업</v>
          </cell>
          <cell r="F173">
            <v>85282.495999999999</v>
          </cell>
        </row>
        <row r="174">
          <cell r="C174" t="str">
            <v>5 월</v>
          </cell>
          <cell r="D174" t="str">
            <v>유리</v>
          </cell>
          <cell r="F174">
            <v>30790.774000000001</v>
          </cell>
        </row>
        <row r="175">
          <cell r="C175" t="str">
            <v>5 월</v>
          </cell>
          <cell r="D175" t="str">
            <v>시멘트</v>
          </cell>
          <cell r="F175">
            <v>54491.722000000002</v>
          </cell>
        </row>
        <row r="176">
          <cell r="C176" t="str">
            <v>5 월</v>
          </cell>
          <cell r="D176" t="str">
            <v>1차금속</v>
          </cell>
          <cell r="F176">
            <v>937244.92799999996</v>
          </cell>
        </row>
        <row r="177">
          <cell r="C177" t="str">
            <v>5 월</v>
          </cell>
          <cell r="D177" t="str">
            <v>조립금속</v>
          </cell>
          <cell r="F177">
            <v>52293.190999999999</v>
          </cell>
        </row>
        <row r="178">
          <cell r="C178" t="str">
            <v>5 월</v>
          </cell>
          <cell r="D178" t="str">
            <v>기타기계</v>
          </cell>
          <cell r="F178">
            <v>38805.298000000003</v>
          </cell>
        </row>
        <row r="179">
          <cell r="C179" t="str">
            <v>5 월</v>
          </cell>
          <cell r="D179" t="str">
            <v>사무기기</v>
          </cell>
          <cell r="F179">
            <v>1532.001</v>
          </cell>
        </row>
        <row r="180">
          <cell r="C180" t="str">
            <v>5 월</v>
          </cell>
          <cell r="D180" t="str">
            <v>전기기기</v>
          </cell>
          <cell r="F180">
            <v>39710.550999999999</v>
          </cell>
        </row>
        <row r="181">
          <cell r="C181" t="str">
            <v>5 월</v>
          </cell>
          <cell r="D181" t="str">
            <v>영상음향</v>
          </cell>
          <cell r="F181">
            <v>421966.533</v>
          </cell>
        </row>
        <row r="182">
          <cell r="C182" t="str">
            <v>5 월</v>
          </cell>
          <cell r="D182" t="str">
            <v>의료광학</v>
          </cell>
          <cell r="F182">
            <v>11945.8</v>
          </cell>
        </row>
        <row r="183">
          <cell r="C183" t="str">
            <v>5 월</v>
          </cell>
          <cell r="D183" t="str">
            <v>자동차</v>
          </cell>
          <cell r="F183">
            <v>130309.455</v>
          </cell>
        </row>
        <row r="184">
          <cell r="C184" t="str">
            <v>5 월</v>
          </cell>
          <cell r="D184" t="str">
            <v>기타운송</v>
          </cell>
          <cell r="F184">
            <v>8426.7739999999994</v>
          </cell>
        </row>
        <row r="185">
          <cell r="C185" t="str">
            <v>5 월</v>
          </cell>
          <cell r="D185" t="str">
            <v>가구및기타</v>
          </cell>
          <cell r="F185">
            <v>2854.3150000000001</v>
          </cell>
        </row>
        <row r="186">
          <cell r="C186" t="str">
            <v>5 월</v>
          </cell>
          <cell r="D186" t="str">
            <v>재생재료</v>
          </cell>
          <cell r="F186">
            <v>5550.2860000000001</v>
          </cell>
        </row>
        <row r="187">
          <cell r="C187" t="str">
            <v>6 월</v>
          </cell>
          <cell r="D187" t="str">
            <v>총계</v>
          </cell>
          <cell r="F187">
            <v>2460837.0649999999</v>
          </cell>
        </row>
        <row r="188">
          <cell r="C188" t="str">
            <v>6 월</v>
          </cell>
          <cell r="D188" t="str">
            <v>농수산업계</v>
          </cell>
          <cell r="F188">
            <v>86657.017999999996</v>
          </cell>
        </row>
        <row r="189">
          <cell r="C189" t="str">
            <v>6 월</v>
          </cell>
          <cell r="D189" t="str">
            <v>농업임업</v>
          </cell>
          <cell r="F189">
            <v>79655.815000000002</v>
          </cell>
        </row>
        <row r="190">
          <cell r="C190" t="str">
            <v>6 월</v>
          </cell>
          <cell r="D190" t="str">
            <v>어업</v>
          </cell>
          <cell r="F190">
            <v>7001.2030000000004</v>
          </cell>
        </row>
        <row r="191">
          <cell r="C191" t="str">
            <v>6 월</v>
          </cell>
          <cell r="D191" t="str">
            <v>광업계</v>
          </cell>
          <cell r="F191">
            <v>12816.245999999999</v>
          </cell>
        </row>
        <row r="192">
          <cell r="C192" t="str">
            <v>6 월</v>
          </cell>
          <cell r="D192" t="str">
            <v>석탄원유</v>
          </cell>
          <cell r="F192">
            <v>605.28</v>
          </cell>
        </row>
        <row r="193">
          <cell r="C193" t="str">
            <v>6 월</v>
          </cell>
          <cell r="D193" t="str">
            <v>금속비금속</v>
          </cell>
          <cell r="F193">
            <v>12210.966</v>
          </cell>
        </row>
        <row r="194">
          <cell r="C194" t="str">
            <v>6 월</v>
          </cell>
          <cell r="D194" t="str">
            <v>제조업계</v>
          </cell>
          <cell r="F194">
            <v>2361363.801</v>
          </cell>
        </row>
        <row r="195">
          <cell r="C195" t="str">
            <v>6 월</v>
          </cell>
          <cell r="D195" t="str">
            <v>식료품계</v>
          </cell>
          <cell r="F195">
            <v>38379.832999999999</v>
          </cell>
        </row>
        <row r="196">
          <cell r="C196" t="str">
            <v>6 월</v>
          </cell>
          <cell r="D196" t="str">
            <v>식료품제조</v>
          </cell>
          <cell r="F196">
            <v>32606.141</v>
          </cell>
        </row>
        <row r="197">
          <cell r="C197" t="str">
            <v>6 월</v>
          </cell>
          <cell r="D197" t="str">
            <v>음료품제조</v>
          </cell>
          <cell r="F197">
            <v>3204.9140000000002</v>
          </cell>
        </row>
        <row r="198">
          <cell r="C198" t="str">
            <v>6 월</v>
          </cell>
          <cell r="D198" t="str">
            <v>담배제조업</v>
          </cell>
          <cell r="F198">
            <v>2568.7779999999998</v>
          </cell>
        </row>
        <row r="199">
          <cell r="C199" t="str">
            <v>6 월</v>
          </cell>
          <cell r="D199" t="str">
            <v>섬유의복계</v>
          </cell>
          <cell r="F199">
            <v>341037.02299999999</v>
          </cell>
        </row>
        <row r="200">
          <cell r="C200" t="str">
            <v>6 월</v>
          </cell>
          <cell r="D200" t="str">
            <v>섬유</v>
          </cell>
          <cell r="F200">
            <v>339174.63099999999</v>
          </cell>
        </row>
        <row r="201">
          <cell r="C201" t="str">
            <v>6 월</v>
          </cell>
          <cell r="D201" t="str">
            <v>의복모피</v>
          </cell>
          <cell r="F201">
            <v>600.55600000000004</v>
          </cell>
        </row>
        <row r="202">
          <cell r="C202" t="str">
            <v>6 월</v>
          </cell>
          <cell r="D202" t="str">
            <v>가죽신발</v>
          </cell>
          <cell r="F202">
            <v>1261.836</v>
          </cell>
        </row>
        <row r="203">
          <cell r="C203" t="str">
            <v>6 월</v>
          </cell>
          <cell r="D203" t="str">
            <v>목재나무</v>
          </cell>
          <cell r="F203">
            <v>4942.0720000000001</v>
          </cell>
        </row>
        <row r="204">
          <cell r="C204" t="str">
            <v>6 월</v>
          </cell>
          <cell r="D204" t="str">
            <v>펄프종이</v>
          </cell>
          <cell r="F204">
            <v>23198.58</v>
          </cell>
        </row>
        <row r="205">
          <cell r="C205" t="str">
            <v>6 월</v>
          </cell>
          <cell r="D205" t="str">
            <v>출판인쇄</v>
          </cell>
          <cell r="F205">
            <v>3635.511</v>
          </cell>
        </row>
        <row r="206">
          <cell r="C206" t="str">
            <v>6 월</v>
          </cell>
          <cell r="D206" t="str">
            <v>석유화학계</v>
          </cell>
          <cell r="F206">
            <v>209077.16099999999</v>
          </cell>
        </row>
        <row r="207">
          <cell r="C207" t="str">
            <v>6 월</v>
          </cell>
          <cell r="D207" t="str">
            <v>석유정제</v>
          </cell>
          <cell r="F207">
            <v>2647.4209999999998</v>
          </cell>
        </row>
        <row r="208">
          <cell r="C208" t="str">
            <v>6 월</v>
          </cell>
          <cell r="D208" t="str">
            <v>화학제품</v>
          </cell>
          <cell r="F208">
            <v>155625.011</v>
          </cell>
        </row>
        <row r="209">
          <cell r="C209" t="str">
            <v>6 월</v>
          </cell>
          <cell r="D209" t="str">
            <v>고무플라</v>
          </cell>
          <cell r="F209">
            <v>50804.728999999999</v>
          </cell>
        </row>
        <row r="210">
          <cell r="C210" t="str">
            <v>6 월</v>
          </cell>
          <cell r="D210" t="str">
            <v>요업</v>
          </cell>
          <cell r="F210">
            <v>80211.240000000005</v>
          </cell>
        </row>
        <row r="211">
          <cell r="C211" t="str">
            <v>6 월</v>
          </cell>
          <cell r="D211" t="str">
            <v>유리</v>
          </cell>
          <cell r="F211">
            <v>27170.444</v>
          </cell>
        </row>
        <row r="212">
          <cell r="C212" t="str">
            <v>6 월</v>
          </cell>
          <cell r="D212" t="str">
            <v>시멘트</v>
          </cell>
          <cell r="F212">
            <v>53040.796000000002</v>
          </cell>
        </row>
        <row r="213">
          <cell r="C213" t="str">
            <v>6 월</v>
          </cell>
          <cell r="D213" t="str">
            <v>1차금속</v>
          </cell>
          <cell r="F213">
            <v>931316.56700000004</v>
          </cell>
        </row>
        <row r="214">
          <cell r="C214" t="str">
            <v>6 월</v>
          </cell>
          <cell r="D214" t="str">
            <v>조립금속</v>
          </cell>
          <cell r="F214">
            <v>46660.315000000002</v>
          </cell>
        </row>
        <row r="215">
          <cell r="C215" t="str">
            <v>6 월</v>
          </cell>
          <cell r="D215" t="str">
            <v>기타기계</v>
          </cell>
          <cell r="F215">
            <v>46420.112000000001</v>
          </cell>
        </row>
        <row r="216">
          <cell r="C216" t="str">
            <v>6 월</v>
          </cell>
          <cell r="D216" t="str">
            <v>사무기기</v>
          </cell>
          <cell r="F216">
            <v>1512.3440000000001</v>
          </cell>
        </row>
        <row r="217">
          <cell r="C217" t="str">
            <v>6 월</v>
          </cell>
          <cell r="D217" t="str">
            <v>전기기기</v>
          </cell>
          <cell r="F217">
            <v>41068.517</v>
          </cell>
        </row>
        <row r="218">
          <cell r="C218" t="str">
            <v>6 월</v>
          </cell>
          <cell r="D218" t="str">
            <v>영상음향</v>
          </cell>
          <cell r="F218">
            <v>430017.14399999997</v>
          </cell>
        </row>
        <row r="219">
          <cell r="C219" t="str">
            <v>6 월</v>
          </cell>
          <cell r="D219" t="str">
            <v>의료광학</v>
          </cell>
          <cell r="F219">
            <v>12110.34</v>
          </cell>
        </row>
        <row r="220">
          <cell r="C220" t="str">
            <v>6 월</v>
          </cell>
          <cell r="D220" t="str">
            <v>자동차</v>
          </cell>
          <cell r="F220">
            <v>134111.94500000001</v>
          </cell>
        </row>
        <row r="221">
          <cell r="C221" t="str">
            <v>6 월</v>
          </cell>
          <cell r="D221" t="str">
            <v>기타운송</v>
          </cell>
          <cell r="F221">
            <v>9058.07</v>
          </cell>
        </row>
        <row r="222">
          <cell r="C222" t="str">
            <v>6 월</v>
          </cell>
          <cell r="D222" t="str">
            <v>가구및기타</v>
          </cell>
          <cell r="F222">
            <v>3062.732</v>
          </cell>
        </row>
        <row r="223">
          <cell r="C223" t="str">
            <v>6 월</v>
          </cell>
          <cell r="D223" t="str">
            <v>재생재료</v>
          </cell>
          <cell r="F223">
            <v>5544.2950000000001</v>
          </cell>
        </row>
        <row r="224">
          <cell r="C224" t="str">
            <v>7 월</v>
          </cell>
          <cell r="D224" t="str">
            <v>총계</v>
          </cell>
          <cell r="F224">
            <v>2488072.0279999999</v>
          </cell>
        </row>
        <row r="225">
          <cell r="C225" t="str">
            <v>7 월</v>
          </cell>
          <cell r="D225" t="str">
            <v>농수산업계</v>
          </cell>
          <cell r="F225">
            <v>92661.592999999993</v>
          </cell>
        </row>
        <row r="226">
          <cell r="C226" t="str">
            <v>7 월</v>
          </cell>
          <cell r="D226" t="str">
            <v>농업임업</v>
          </cell>
          <cell r="F226">
            <v>85300.777000000002</v>
          </cell>
        </row>
        <row r="227">
          <cell r="C227" t="str">
            <v>7 월</v>
          </cell>
          <cell r="D227" t="str">
            <v>어업</v>
          </cell>
          <cell r="F227">
            <v>7360.8159999999998</v>
          </cell>
        </row>
        <row r="228">
          <cell r="C228" t="str">
            <v>7 월</v>
          </cell>
          <cell r="D228" t="str">
            <v>광업계</v>
          </cell>
          <cell r="F228">
            <v>12030.704</v>
          </cell>
        </row>
        <row r="229">
          <cell r="C229" t="str">
            <v>7 월</v>
          </cell>
          <cell r="D229" t="str">
            <v>석탄원유</v>
          </cell>
          <cell r="F229">
            <v>588.03800000000001</v>
          </cell>
        </row>
        <row r="230">
          <cell r="C230" t="str">
            <v>7 월</v>
          </cell>
          <cell r="D230" t="str">
            <v>금속비금속</v>
          </cell>
          <cell r="F230">
            <v>11442.665999999999</v>
          </cell>
        </row>
        <row r="231">
          <cell r="C231" t="str">
            <v>7 월</v>
          </cell>
          <cell r="D231" t="str">
            <v>제조업계</v>
          </cell>
          <cell r="F231">
            <v>2383379.7310000001</v>
          </cell>
        </row>
        <row r="232">
          <cell r="C232" t="str">
            <v>7 월</v>
          </cell>
          <cell r="D232" t="str">
            <v>식료품계</v>
          </cell>
          <cell r="F232">
            <v>40040.851999999999</v>
          </cell>
        </row>
        <row r="233">
          <cell r="C233" t="str">
            <v>7 월</v>
          </cell>
          <cell r="D233" t="str">
            <v>식료품제조</v>
          </cell>
          <cell r="F233">
            <v>34501.116000000002</v>
          </cell>
        </row>
        <row r="234">
          <cell r="C234" t="str">
            <v>7 월</v>
          </cell>
          <cell r="D234" t="str">
            <v>음료품제조</v>
          </cell>
          <cell r="F234">
            <v>3456.46</v>
          </cell>
        </row>
        <row r="235">
          <cell r="C235" t="str">
            <v>7 월</v>
          </cell>
          <cell r="D235" t="str">
            <v>담배제조업</v>
          </cell>
          <cell r="F235">
            <v>2083.2759999999998</v>
          </cell>
        </row>
        <row r="236">
          <cell r="C236" t="str">
            <v>7 월</v>
          </cell>
          <cell r="D236" t="str">
            <v>섬유의복계</v>
          </cell>
          <cell r="F236">
            <v>359617.848</v>
          </cell>
        </row>
        <row r="237">
          <cell r="C237" t="str">
            <v>7 월</v>
          </cell>
          <cell r="D237" t="str">
            <v>섬유</v>
          </cell>
          <cell r="F237">
            <v>357657.72899999999</v>
          </cell>
        </row>
        <row r="238">
          <cell r="C238" t="str">
            <v>7 월</v>
          </cell>
          <cell r="D238" t="str">
            <v>의복모피</v>
          </cell>
          <cell r="F238">
            <v>618.44399999999996</v>
          </cell>
        </row>
        <row r="239">
          <cell r="C239" t="str">
            <v>7 월</v>
          </cell>
          <cell r="D239" t="str">
            <v>가죽신발</v>
          </cell>
          <cell r="F239">
            <v>1341.675</v>
          </cell>
        </row>
        <row r="240">
          <cell r="C240" t="str">
            <v>7 월</v>
          </cell>
          <cell r="D240" t="str">
            <v>목재나무</v>
          </cell>
          <cell r="F240">
            <v>5024.1980000000003</v>
          </cell>
        </row>
        <row r="241">
          <cell r="C241" t="str">
            <v>7 월</v>
          </cell>
          <cell r="D241" t="str">
            <v>펄프종이</v>
          </cell>
          <cell r="F241">
            <v>24284.474999999999</v>
          </cell>
        </row>
        <row r="242">
          <cell r="C242" t="str">
            <v>7 월</v>
          </cell>
          <cell r="D242" t="str">
            <v>출판인쇄</v>
          </cell>
          <cell r="F242">
            <v>4097.933</v>
          </cell>
        </row>
        <row r="243">
          <cell r="C243" t="str">
            <v>7 월</v>
          </cell>
          <cell r="D243" t="str">
            <v>석유화학계</v>
          </cell>
          <cell r="F243">
            <v>219191.15400000001</v>
          </cell>
        </row>
        <row r="244">
          <cell r="C244" t="str">
            <v>7 월</v>
          </cell>
          <cell r="D244" t="str">
            <v>석유정제</v>
          </cell>
          <cell r="F244">
            <v>2648.2660000000001</v>
          </cell>
        </row>
        <row r="245">
          <cell r="C245" t="str">
            <v>7 월</v>
          </cell>
          <cell r="D245" t="str">
            <v>화학제품</v>
          </cell>
          <cell r="F245">
            <v>163720.74900000001</v>
          </cell>
        </row>
        <row r="246">
          <cell r="C246" t="str">
            <v>7 월</v>
          </cell>
          <cell r="D246" t="str">
            <v>고무플라</v>
          </cell>
          <cell r="F246">
            <v>52822.139000000003</v>
          </cell>
        </row>
        <row r="247">
          <cell r="C247" t="str">
            <v>7 월</v>
          </cell>
          <cell r="D247" t="str">
            <v>요업</v>
          </cell>
          <cell r="F247">
            <v>76852.073000000004</v>
          </cell>
        </row>
        <row r="248">
          <cell r="C248" t="str">
            <v>7 월</v>
          </cell>
          <cell r="D248" t="str">
            <v>유리</v>
          </cell>
          <cell r="F248">
            <v>28068.483</v>
          </cell>
        </row>
        <row r="249">
          <cell r="C249" t="str">
            <v>7 월</v>
          </cell>
          <cell r="D249" t="str">
            <v>시멘트</v>
          </cell>
          <cell r="F249">
            <v>48783.59</v>
          </cell>
        </row>
        <row r="250">
          <cell r="C250" t="str">
            <v>7 월</v>
          </cell>
          <cell r="D250" t="str">
            <v>1차금속</v>
          </cell>
          <cell r="F250">
            <v>873558.17799999996</v>
          </cell>
        </row>
        <row r="251">
          <cell r="C251" t="str">
            <v>7 월</v>
          </cell>
          <cell r="D251" t="str">
            <v>조립금속</v>
          </cell>
          <cell r="F251">
            <v>47633.146000000001</v>
          </cell>
        </row>
        <row r="252">
          <cell r="C252" t="str">
            <v>7 월</v>
          </cell>
          <cell r="D252" t="str">
            <v>기타기계</v>
          </cell>
          <cell r="F252">
            <v>47196.555999999997</v>
          </cell>
        </row>
        <row r="253">
          <cell r="C253" t="str">
            <v>7 월</v>
          </cell>
          <cell r="D253" t="str">
            <v>사무기기</v>
          </cell>
          <cell r="F253">
            <v>1636.058</v>
          </cell>
        </row>
        <row r="254">
          <cell r="C254" t="str">
            <v>7 월</v>
          </cell>
          <cell r="D254" t="str">
            <v>전기기기</v>
          </cell>
          <cell r="F254">
            <v>43225.777000000002</v>
          </cell>
        </row>
        <row r="255">
          <cell r="C255" t="str">
            <v>7 월</v>
          </cell>
          <cell r="D255" t="str">
            <v>영상음향</v>
          </cell>
          <cell r="F255">
            <v>470954.33199999999</v>
          </cell>
        </row>
        <row r="256">
          <cell r="C256" t="str">
            <v>7 월</v>
          </cell>
          <cell r="D256" t="str">
            <v>의료광학</v>
          </cell>
          <cell r="F256">
            <v>12098.754000000001</v>
          </cell>
        </row>
        <row r="257">
          <cell r="C257" t="str">
            <v>7 월</v>
          </cell>
          <cell r="D257" t="str">
            <v>자동차</v>
          </cell>
          <cell r="F257">
            <v>139929.73499999999</v>
          </cell>
        </row>
        <row r="258">
          <cell r="C258" t="str">
            <v>7 월</v>
          </cell>
          <cell r="D258" t="str">
            <v>기타운송</v>
          </cell>
          <cell r="F258">
            <v>9485.0580000000009</v>
          </cell>
        </row>
        <row r="259">
          <cell r="C259" t="str">
            <v>7 월</v>
          </cell>
          <cell r="D259" t="str">
            <v>가구및기타</v>
          </cell>
          <cell r="F259">
            <v>3077.3710000000001</v>
          </cell>
        </row>
        <row r="260">
          <cell r="C260" t="str">
            <v>7 월</v>
          </cell>
          <cell r="D260" t="str">
            <v>재생재료</v>
          </cell>
          <cell r="F260">
            <v>5476.2330000000002</v>
          </cell>
        </row>
        <row r="261">
          <cell r="C261" t="str">
            <v>8 월</v>
          </cell>
          <cell r="D261" t="str">
            <v>총계</v>
          </cell>
          <cell r="F261">
            <v>2459511.9789999998</v>
          </cell>
        </row>
        <row r="262">
          <cell r="C262" t="str">
            <v>8 월</v>
          </cell>
          <cell r="D262" t="str">
            <v>농수산업계</v>
          </cell>
          <cell r="F262">
            <v>104940.893</v>
          </cell>
        </row>
        <row r="263">
          <cell r="C263" t="str">
            <v>8 월</v>
          </cell>
          <cell r="D263" t="str">
            <v>농업임업</v>
          </cell>
          <cell r="F263">
            <v>96989.657000000007</v>
          </cell>
        </row>
        <row r="264">
          <cell r="C264" t="str">
            <v>8 월</v>
          </cell>
          <cell r="D264" t="str">
            <v>어업</v>
          </cell>
          <cell r="F264">
            <v>7951.2359999999999</v>
          </cell>
        </row>
        <row r="265">
          <cell r="C265" t="str">
            <v>8 월</v>
          </cell>
          <cell r="D265" t="str">
            <v>광업계</v>
          </cell>
          <cell r="F265">
            <v>11262.087</v>
          </cell>
        </row>
        <row r="266">
          <cell r="C266" t="str">
            <v>8 월</v>
          </cell>
          <cell r="D266" t="str">
            <v>석탄원유</v>
          </cell>
          <cell r="F266">
            <v>585.85299999999995</v>
          </cell>
        </row>
        <row r="267">
          <cell r="C267" t="str">
            <v>8 월</v>
          </cell>
          <cell r="D267" t="str">
            <v>금속비금속</v>
          </cell>
          <cell r="F267">
            <v>10676.234</v>
          </cell>
        </row>
        <row r="268">
          <cell r="C268" t="str">
            <v>8 월</v>
          </cell>
          <cell r="D268" t="str">
            <v>제조업계</v>
          </cell>
          <cell r="F268">
            <v>2343308.9989999998</v>
          </cell>
        </row>
        <row r="269">
          <cell r="C269" t="str">
            <v>8 월</v>
          </cell>
          <cell r="D269" t="str">
            <v>식료품계</v>
          </cell>
          <cell r="F269">
            <v>40310.463000000003</v>
          </cell>
        </row>
        <row r="270">
          <cell r="C270" t="str">
            <v>8 월</v>
          </cell>
          <cell r="D270" t="str">
            <v>식료품제조</v>
          </cell>
          <cell r="F270">
            <v>34122.781999999999</v>
          </cell>
        </row>
        <row r="271">
          <cell r="C271" t="str">
            <v>8 월</v>
          </cell>
          <cell r="D271" t="str">
            <v>음료품제조</v>
          </cell>
          <cell r="F271">
            <v>3651.328</v>
          </cell>
        </row>
        <row r="272">
          <cell r="C272" t="str">
            <v>8 월</v>
          </cell>
          <cell r="D272" t="str">
            <v>담배제조업</v>
          </cell>
          <cell r="F272">
            <v>2536.3530000000001</v>
          </cell>
        </row>
        <row r="273">
          <cell r="C273" t="str">
            <v>8 월</v>
          </cell>
          <cell r="D273" t="str">
            <v>섬유의복계</v>
          </cell>
          <cell r="F273">
            <v>357727.79300000001</v>
          </cell>
        </row>
        <row r="274">
          <cell r="C274" t="str">
            <v>8 월</v>
          </cell>
          <cell r="D274" t="str">
            <v>섬유</v>
          </cell>
          <cell r="F274">
            <v>355777.25400000002</v>
          </cell>
        </row>
        <row r="275">
          <cell r="C275" t="str">
            <v>8 월</v>
          </cell>
          <cell r="D275" t="str">
            <v>의복모피</v>
          </cell>
          <cell r="F275">
            <v>712.971</v>
          </cell>
        </row>
        <row r="276">
          <cell r="C276" t="str">
            <v>8 월</v>
          </cell>
          <cell r="D276" t="str">
            <v>가죽신발</v>
          </cell>
          <cell r="F276">
            <v>1237.568</v>
          </cell>
        </row>
        <row r="277">
          <cell r="C277" t="str">
            <v>8 월</v>
          </cell>
          <cell r="D277" t="str">
            <v>목재나무</v>
          </cell>
          <cell r="F277">
            <v>5183.7430000000004</v>
          </cell>
        </row>
        <row r="278">
          <cell r="C278" t="str">
            <v>8 월</v>
          </cell>
          <cell r="D278" t="str">
            <v>펄프종이</v>
          </cell>
          <cell r="F278">
            <v>25438.607</v>
          </cell>
        </row>
        <row r="279">
          <cell r="C279" t="str">
            <v>8 월</v>
          </cell>
          <cell r="D279" t="str">
            <v>출판인쇄</v>
          </cell>
          <cell r="F279">
            <v>4328.4049999999997</v>
          </cell>
        </row>
        <row r="280">
          <cell r="C280" t="str">
            <v>8 월</v>
          </cell>
          <cell r="D280" t="str">
            <v>석유화학계</v>
          </cell>
          <cell r="F280">
            <v>221469.77299999999</v>
          </cell>
        </row>
        <row r="281">
          <cell r="C281" t="str">
            <v>8 월</v>
          </cell>
          <cell r="D281" t="str">
            <v>석유정제</v>
          </cell>
          <cell r="F281">
            <v>2554.1489999999999</v>
          </cell>
        </row>
        <row r="282">
          <cell r="C282" t="str">
            <v>8 월</v>
          </cell>
          <cell r="D282" t="str">
            <v>화학제품</v>
          </cell>
          <cell r="F282">
            <v>164250.96</v>
          </cell>
        </row>
        <row r="283">
          <cell r="C283" t="str">
            <v>8 월</v>
          </cell>
          <cell r="D283" t="str">
            <v>고무플라</v>
          </cell>
          <cell r="F283">
            <v>54664.663999999997</v>
          </cell>
        </row>
        <row r="284">
          <cell r="C284" t="str">
            <v>8 월</v>
          </cell>
          <cell r="D284" t="str">
            <v>요업</v>
          </cell>
          <cell r="F284">
            <v>76935.036999999997</v>
          </cell>
        </row>
        <row r="285">
          <cell r="C285" t="str">
            <v>8 월</v>
          </cell>
          <cell r="D285" t="str">
            <v>유리</v>
          </cell>
          <cell r="F285">
            <v>30433.335999999999</v>
          </cell>
        </row>
        <row r="286">
          <cell r="C286" t="str">
            <v>8 월</v>
          </cell>
          <cell r="D286" t="str">
            <v>시멘트</v>
          </cell>
          <cell r="F286">
            <v>46501.701000000001</v>
          </cell>
        </row>
        <row r="287">
          <cell r="C287" t="str">
            <v>8 월</v>
          </cell>
          <cell r="D287" t="str">
            <v>1차금속</v>
          </cell>
          <cell r="F287">
            <v>841814.76699999999</v>
          </cell>
        </row>
        <row r="288">
          <cell r="C288" t="str">
            <v>8 월</v>
          </cell>
          <cell r="D288" t="str">
            <v>조립금속</v>
          </cell>
          <cell r="F288">
            <v>45046.500999999997</v>
          </cell>
        </row>
        <row r="289">
          <cell r="C289" t="str">
            <v>8 월</v>
          </cell>
          <cell r="D289" t="str">
            <v>기타기계</v>
          </cell>
          <cell r="F289">
            <v>44709.099000000002</v>
          </cell>
        </row>
        <row r="290">
          <cell r="C290" t="str">
            <v>8 월</v>
          </cell>
          <cell r="D290" t="str">
            <v>사무기기</v>
          </cell>
          <cell r="F290">
            <v>1629.556</v>
          </cell>
        </row>
        <row r="291">
          <cell r="C291" t="str">
            <v>8 월</v>
          </cell>
          <cell r="D291" t="str">
            <v>전기기기</v>
          </cell>
          <cell r="F291">
            <v>40150.904000000002</v>
          </cell>
        </row>
        <row r="292">
          <cell r="C292" t="str">
            <v>8 월</v>
          </cell>
          <cell r="D292" t="str">
            <v>영상음향</v>
          </cell>
          <cell r="F292">
            <v>485403.71799999999</v>
          </cell>
        </row>
        <row r="293">
          <cell r="C293" t="str">
            <v>8 월</v>
          </cell>
          <cell r="D293" t="str">
            <v>의료광학</v>
          </cell>
          <cell r="F293">
            <v>11406.536</v>
          </cell>
        </row>
        <row r="294">
          <cell r="C294" t="str">
            <v>8 월</v>
          </cell>
          <cell r="D294" t="str">
            <v>자동차</v>
          </cell>
          <cell r="F294">
            <v>124358.386</v>
          </cell>
        </row>
        <row r="295">
          <cell r="C295" t="str">
            <v>8 월</v>
          </cell>
          <cell r="D295" t="str">
            <v>기타운송</v>
          </cell>
          <cell r="F295">
            <v>9193.7839999999997</v>
          </cell>
        </row>
        <row r="296">
          <cell r="C296" t="str">
            <v>8 월</v>
          </cell>
          <cell r="D296" t="str">
            <v>가구및기타</v>
          </cell>
          <cell r="F296">
            <v>2989.3270000000002</v>
          </cell>
        </row>
        <row r="297">
          <cell r="C297" t="str">
            <v>8 월</v>
          </cell>
          <cell r="D297" t="str">
            <v>재생재료</v>
          </cell>
          <cell r="F297">
            <v>5212.6000000000004</v>
          </cell>
        </row>
        <row r="298">
          <cell r="C298" t="str">
            <v>9 월</v>
          </cell>
          <cell r="D298" t="str">
            <v>총계</v>
          </cell>
          <cell r="F298">
            <v>2453518.6030000001</v>
          </cell>
        </row>
        <row r="299">
          <cell r="C299" t="str">
            <v>9 월</v>
          </cell>
          <cell r="D299" t="str">
            <v>농수산업계</v>
          </cell>
          <cell r="F299">
            <v>108073.276</v>
          </cell>
        </row>
        <row r="300">
          <cell r="C300" t="str">
            <v>9 월</v>
          </cell>
          <cell r="D300" t="str">
            <v>농업임업</v>
          </cell>
          <cell r="F300">
            <v>100098.96</v>
          </cell>
        </row>
        <row r="301">
          <cell r="C301" t="str">
            <v>9 월</v>
          </cell>
          <cell r="D301" t="str">
            <v>어업</v>
          </cell>
          <cell r="F301">
            <v>7974.3159999999998</v>
          </cell>
        </row>
        <row r="302">
          <cell r="C302" t="str">
            <v>9 월</v>
          </cell>
          <cell r="D302" t="str">
            <v>광업계</v>
          </cell>
          <cell r="F302">
            <v>10665.724</v>
          </cell>
        </row>
        <row r="303">
          <cell r="C303" t="str">
            <v>9 월</v>
          </cell>
          <cell r="D303" t="str">
            <v>석탄원유</v>
          </cell>
          <cell r="F303">
            <v>506.75799999999998</v>
          </cell>
        </row>
        <row r="304">
          <cell r="C304" t="str">
            <v>9 월</v>
          </cell>
          <cell r="D304" t="str">
            <v>금속비금속</v>
          </cell>
          <cell r="F304">
            <v>10158.966</v>
          </cell>
        </row>
        <row r="305">
          <cell r="C305" t="str">
            <v>9 월</v>
          </cell>
          <cell r="D305" t="str">
            <v>제조업계</v>
          </cell>
          <cell r="F305">
            <v>2334779.6030000001</v>
          </cell>
        </row>
        <row r="306">
          <cell r="C306" t="str">
            <v>9 월</v>
          </cell>
          <cell r="D306" t="str">
            <v>식료품계</v>
          </cell>
          <cell r="F306">
            <v>39952.362999999998</v>
          </cell>
        </row>
        <row r="307">
          <cell r="C307" t="str">
            <v>9 월</v>
          </cell>
          <cell r="D307" t="str">
            <v>식료품제조</v>
          </cell>
          <cell r="F307">
            <v>34357.216999999997</v>
          </cell>
        </row>
        <row r="308">
          <cell r="C308" t="str">
            <v>9 월</v>
          </cell>
          <cell r="D308" t="str">
            <v>음료품제조</v>
          </cell>
          <cell r="F308">
            <v>3340.9740000000002</v>
          </cell>
        </row>
        <row r="309">
          <cell r="C309" t="str">
            <v>9 월</v>
          </cell>
          <cell r="D309" t="str">
            <v>담배제조업</v>
          </cell>
          <cell r="F309">
            <v>2254.172</v>
          </cell>
        </row>
        <row r="310">
          <cell r="C310" t="str">
            <v>9 월</v>
          </cell>
          <cell r="D310" t="str">
            <v>섬유의복계</v>
          </cell>
          <cell r="F310">
            <v>345553.20600000001</v>
          </cell>
        </row>
        <row r="311">
          <cell r="C311" t="str">
            <v>9 월</v>
          </cell>
          <cell r="D311" t="str">
            <v>섬유</v>
          </cell>
          <cell r="F311">
            <v>343571.95899999997</v>
          </cell>
        </row>
        <row r="312">
          <cell r="C312" t="str">
            <v>9 월</v>
          </cell>
          <cell r="D312" t="str">
            <v>의복모피</v>
          </cell>
          <cell r="F312">
            <v>813.428</v>
          </cell>
        </row>
        <row r="313">
          <cell r="C313" t="str">
            <v>9 월</v>
          </cell>
          <cell r="D313" t="str">
            <v>가죽신발</v>
          </cell>
          <cell r="F313">
            <v>1167.819</v>
          </cell>
        </row>
        <row r="314">
          <cell r="C314" t="str">
            <v>9 월</v>
          </cell>
          <cell r="D314" t="str">
            <v>목재나무</v>
          </cell>
          <cell r="F314">
            <v>5267.62</v>
          </cell>
        </row>
        <row r="315">
          <cell r="C315" t="str">
            <v>9 월</v>
          </cell>
          <cell r="D315" t="str">
            <v>펄프종이</v>
          </cell>
          <cell r="F315">
            <v>23799.811000000002</v>
          </cell>
        </row>
        <row r="316">
          <cell r="C316" t="str">
            <v>9 월</v>
          </cell>
          <cell r="D316" t="str">
            <v>출판인쇄</v>
          </cell>
          <cell r="F316">
            <v>3654.9169999999999</v>
          </cell>
        </row>
        <row r="317">
          <cell r="C317" t="str">
            <v>9 월</v>
          </cell>
          <cell r="D317" t="str">
            <v>석유화학계</v>
          </cell>
          <cell r="F317">
            <v>213615.83100000001</v>
          </cell>
        </row>
        <row r="318">
          <cell r="C318" t="str">
            <v>9 월</v>
          </cell>
          <cell r="D318" t="str">
            <v>석유정제</v>
          </cell>
          <cell r="F318">
            <v>2669.4180000000001</v>
          </cell>
        </row>
        <row r="319">
          <cell r="C319" t="str">
            <v>9 월</v>
          </cell>
          <cell r="D319" t="str">
            <v>화학제품</v>
          </cell>
          <cell r="F319">
            <v>157607.32399999999</v>
          </cell>
        </row>
        <row r="320">
          <cell r="C320" t="str">
            <v>9 월</v>
          </cell>
          <cell r="D320" t="str">
            <v>고무플라</v>
          </cell>
          <cell r="F320">
            <v>53339.089</v>
          </cell>
        </row>
        <row r="321">
          <cell r="C321" t="str">
            <v>9 월</v>
          </cell>
          <cell r="D321" t="str">
            <v>요업</v>
          </cell>
          <cell r="F321">
            <v>76776.792000000001</v>
          </cell>
        </row>
        <row r="322">
          <cell r="C322" t="str">
            <v>9 월</v>
          </cell>
          <cell r="D322" t="str">
            <v>유리</v>
          </cell>
          <cell r="F322">
            <v>30252.196</v>
          </cell>
        </row>
        <row r="323">
          <cell r="C323" t="str">
            <v>9 월</v>
          </cell>
          <cell r="D323" t="str">
            <v>시멘트</v>
          </cell>
          <cell r="F323">
            <v>46524.595999999998</v>
          </cell>
        </row>
        <row r="324">
          <cell r="C324" t="str">
            <v>9 월</v>
          </cell>
          <cell r="D324" t="str">
            <v>1차금속</v>
          </cell>
          <cell r="F324">
            <v>877105.05900000001</v>
          </cell>
        </row>
        <row r="325">
          <cell r="C325" t="str">
            <v>9 월</v>
          </cell>
          <cell r="D325" t="str">
            <v>조립금속</v>
          </cell>
          <cell r="F325">
            <v>46303.101000000002</v>
          </cell>
        </row>
        <row r="326">
          <cell r="C326" t="str">
            <v>9 월</v>
          </cell>
          <cell r="D326" t="str">
            <v>기타기계</v>
          </cell>
          <cell r="F326">
            <v>46749.120000000003</v>
          </cell>
        </row>
        <row r="327">
          <cell r="C327" t="str">
            <v>9 월</v>
          </cell>
          <cell r="D327" t="str">
            <v>사무기기</v>
          </cell>
          <cell r="F327">
            <v>1557.269</v>
          </cell>
        </row>
        <row r="328">
          <cell r="C328" t="str">
            <v>9 월</v>
          </cell>
          <cell r="D328" t="str">
            <v>전기기기</v>
          </cell>
          <cell r="F328">
            <v>40709.165999999997</v>
          </cell>
        </row>
        <row r="329">
          <cell r="C329" t="str">
            <v>9 월</v>
          </cell>
          <cell r="D329" t="str">
            <v>영상음향</v>
          </cell>
          <cell r="F329">
            <v>452049.32</v>
          </cell>
        </row>
        <row r="330">
          <cell r="C330" t="str">
            <v>9 월</v>
          </cell>
          <cell r="D330" t="str">
            <v>의료광학</v>
          </cell>
          <cell r="F330">
            <v>11478.78</v>
          </cell>
        </row>
        <row r="331">
          <cell r="C331" t="str">
            <v>9 월</v>
          </cell>
          <cell r="D331" t="str">
            <v>자동차</v>
          </cell>
          <cell r="F331">
            <v>132892.88200000001</v>
          </cell>
        </row>
        <row r="332">
          <cell r="C332" t="str">
            <v>9 월</v>
          </cell>
          <cell r="D332" t="str">
            <v>기타운송</v>
          </cell>
          <cell r="F332">
            <v>8763.6209999999992</v>
          </cell>
        </row>
        <row r="333">
          <cell r="C333" t="str">
            <v>9 월</v>
          </cell>
          <cell r="D333" t="str">
            <v>가구및기타</v>
          </cell>
          <cell r="F333">
            <v>2994.62</v>
          </cell>
        </row>
        <row r="334">
          <cell r="C334" t="str">
            <v>9 월</v>
          </cell>
          <cell r="D334" t="str">
            <v>재생재료</v>
          </cell>
          <cell r="F334">
            <v>5556.125</v>
          </cell>
        </row>
        <row r="335">
          <cell r="C335" t="str">
            <v>10 월</v>
          </cell>
          <cell r="D335" t="str">
            <v>총계</v>
          </cell>
          <cell r="F335">
            <v>2520406.122</v>
          </cell>
        </row>
        <row r="336">
          <cell r="C336" t="str">
            <v>10 월</v>
          </cell>
          <cell r="D336" t="str">
            <v>농수산업계</v>
          </cell>
          <cell r="F336">
            <v>78377.721999999994</v>
          </cell>
        </row>
        <row r="337">
          <cell r="C337" t="str">
            <v>10 월</v>
          </cell>
          <cell r="D337" t="str">
            <v>농업임업</v>
          </cell>
          <cell r="F337">
            <v>70746.508000000002</v>
          </cell>
        </row>
        <row r="338">
          <cell r="C338" t="str">
            <v>10 월</v>
          </cell>
          <cell r="D338" t="str">
            <v>어업</v>
          </cell>
          <cell r="F338">
            <v>7631.2139999999999</v>
          </cell>
        </row>
        <row r="339">
          <cell r="C339" t="str">
            <v>10 월</v>
          </cell>
          <cell r="D339" t="str">
            <v>광업계</v>
          </cell>
          <cell r="F339">
            <v>11849.121999999999</v>
          </cell>
        </row>
        <row r="340">
          <cell r="C340" t="str">
            <v>10 월</v>
          </cell>
          <cell r="D340" t="str">
            <v>석탄원유</v>
          </cell>
          <cell r="F340">
            <v>576.54</v>
          </cell>
        </row>
        <row r="341">
          <cell r="C341" t="str">
            <v>10 월</v>
          </cell>
          <cell r="D341" t="str">
            <v>금속비금속</v>
          </cell>
          <cell r="F341">
            <v>11272.582</v>
          </cell>
        </row>
        <row r="342">
          <cell r="C342" t="str">
            <v>10 월</v>
          </cell>
          <cell r="D342" t="str">
            <v>제조업계</v>
          </cell>
          <cell r="F342">
            <v>2430179.2779999999</v>
          </cell>
        </row>
        <row r="343">
          <cell r="C343" t="str">
            <v>10 월</v>
          </cell>
          <cell r="D343" t="str">
            <v>식료품계</v>
          </cell>
          <cell r="F343">
            <v>38185.919000000002</v>
          </cell>
        </row>
        <row r="344">
          <cell r="C344" t="str">
            <v>10 월</v>
          </cell>
          <cell r="D344" t="str">
            <v>식료품제조</v>
          </cell>
          <cell r="F344">
            <v>32632.121999999999</v>
          </cell>
        </row>
        <row r="345">
          <cell r="C345" t="str">
            <v>10 월</v>
          </cell>
          <cell r="D345" t="str">
            <v>음료품제조</v>
          </cell>
          <cell r="F345">
            <v>3166.7640000000001</v>
          </cell>
        </row>
        <row r="346">
          <cell r="C346" t="str">
            <v>10 월</v>
          </cell>
          <cell r="D346" t="str">
            <v>담배제조업</v>
          </cell>
          <cell r="F346">
            <v>2387.0329999999999</v>
          </cell>
        </row>
        <row r="347">
          <cell r="C347" t="str">
            <v>10 월</v>
          </cell>
          <cell r="D347" t="str">
            <v>섬유의복계</v>
          </cell>
          <cell r="F347">
            <v>334255.565</v>
          </cell>
        </row>
        <row r="348">
          <cell r="C348" t="str">
            <v>10 월</v>
          </cell>
          <cell r="D348" t="str">
            <v>섬유</v>
          </cell>
          <cell r="F348">
            <v>332418.745</v>
          </cell>
        </row>
        <row r="349">
          <cell r="C349" t="str">
            <v>10 월</v>
          </cell>
          <cell r="D349" t="str">
            <v>의복모피</v>
          </cell>
          <cell r="F349">
            <v>758.423</v>
          </cell>
        </row>
        <row r="350">
          <cell r="C350" t="str">
            <v>10 월</v>
          </cell>
          <cell r="D350" t="str">
            <v>가죽신발</v>
          </cell>
          <cell r="F350">
            <v>1078.3969999999999</v>
          </cell>
        </row>
        <row r="351">
          <cell r="C351" t="str">
            <v>10 월</v>
          </cell>
          <cell r="D351" t="str">
            <v>목재나무</v>
          </cell>
          <cell r="F351">
            <v>4554.0159999999996</v>
          </cell>
        </row>
        <row r="352">
          <cell r="C352" t="str">
            <v>10 월</v>
          </cell>
          <cell r="D352" t="str">
            <v>펄프종이</v>
          </cell>
          <cell r="F352">
            <v>24247.813999999998</v>
          </cell>
        </row>
        <row r="353">
          <cell r="C353" t="str">
            <v>10 월</v>
          </cell>
          <cell r="D353" t="str">
            <v>출판인쇄</v>
          </cell>
          <cell r="F353">
            <v>2917.4650000000001</v>
          </cell>
        </row>
        <row r="354">
          <cell r="C354" t="str">
            <v>10 월</v>
          </cell>
          <cell r="D354" t="str">
            <v>석유화학계</v>
          </cell>
          <cell r="F354">
            <v>207307.68700000001</v>
          </cell>
        </row>
        <row r="355">
          <cell r="C355" t="str">
            <v>10 월</v>
          </cell>
          <cell r="D355" t="str">
            <v>석유정제</v>
          </cell>
          <cell r="F355">
            <v>2812.1680000000001</v>
          </cell>
        </row>
        <row r="356">
          <cell r="C356" t="str">
            <v>10 월</v>
          </cell>
          <cell r="D356" t="str">
            <v>화학제품</v>
          </cell>
          <cell r="F356">
            <v>153660.06899999999</v>
          </cell>
        </row>
        <row r="357">
          <cell r="C357" t="str">
            <v>10 월</v>
          </cell>
          <cell r="D357" t="str">
            <v>고무플라</v>
          </cell>
          <cell r="F357">
            <v>50835.45</v>
          </cell>
        </row>
        <row r="358">
          <cell r="C358" t="str">
            <v>10 월</v>
          </cell>
          <cell r="D358" t="str">
            <v>요업</v>
          </cell>
          <cell r="F358">
            <v>81447.539000000004</v>
          </cell>
        </row>
        <row r="359">
          <cell r="C359" t="str">
            <v>10 월</v>
          </cell>
          <cell r="D359" t="str">
            <v>유리</v>
          </cell>
          <cell r="F359">
            <v>30454.282999999999</v>
          </cell>
        </row>
        <row r="360">
          <cell r="C360" t="str">
            <v>10 월</v>
          </cell>
          <cell r="D360" t="str">
            <v>시멘트</v>
          </cell>
          <cell r="F360">
            <v>50993.256000000001</v>
          </cell>
        </row>
        <row r="361">
          <cell r="C361" t="str">
            <v>10 월</v>
          </cell>
          <cell r="D361" t="str">
            <v>1차금속</v>
          </cell>
          <cell r="F361">
            <v>1001047.454</v>
          </cell>
        </row>
        <row r="362">
          <cell r="C362" t="str">
            <v>10 월</v>
          </cell>
          <cell r="D362" t="str">
            <v>조립금속</v>
          </cell>
          <cell r="F362">
            <v>47666.752</v>
          </cell>
        </row>
        <row r="363">
          <cell r="C363" t="str">
            <v>10 월</v>
          </cell>
          <cell r="D363" t="str">
            <v>기타기계</v>
          </cell>
          <cell r="F363">
            <v>44378.455999999998</v>
          </cell>
        </row>
        <row r="364">
          <cell r="C364" t="str">
            <v>10 월</v>
          </cell>
          <cell r="D364" t="str">
            <v>사무기기</v>
          </cell>
          <cell r="F364">
            <v>1429.6949999999999</v>
          </cell>
        </row>
        <row r="365">
          <cell r="C365" t="str">
            <v>10 월</v>
          </cell>
          <cell r="D365" t="str">
            <v>전기기기</v>
          </cell>
          <cell r="F365">
            <v>41355.305999999997</v>
          </cell>
        </row>
        <row r="366">
          <cell r="C366" t="str">
            <v>10 월</v>
          </cell>
          <cell r="D366" t="str">
            <v>영상음향</v>
          </cell>
          <cell r="F366">
            <v>435806.45500000002</v>
          </cell>
        </row>
        <row r="367">
          <cell r="C367" t="str">
            <v>10 월</v>
          </cell>
          <cell r="D367" t="str">
            <v>의료광학</v>
          </cell>
          <cell r="F367">
            <v>11639.44</v>
          </cell>
        </row>
        <row r="368">
          <cell r="C368" t="str">
            <v>10 월</v>
          </cell>
          <cell r="D368" t="str">
            <v>자동차</v>
          </cell>
          <cell r="F368">
            <v>137547.19</v>
          </cell>
        </row>
        <row r="369">
          <cell r="C369" t="str">
            <v>10 월</v>
          </cell>
          <cell r="D369" t="str">
            <v>기타운송</v>
          </cell>
          <cell r="F369">
            <v>8405.0429999999997</v>
          </cell>
        </row>
        <row r="370">
          <cell r="C370" t="str">
            <v>10 월</v>
          </cell>
          <cell r="D370" t="str">
            <v>가구및기타</v>
          </cell>
          <cell r="F370">
            <v>2688.9459999999999</v>
          </cell>
        </row>
        <row r="371">
          <cell r="C371" t="str">
            <v>10 월</v>
          </cell>
          <cell r="D371" t="str">
            <v>재생재료</v>
          </cell>
          <cell r="F371">
            <v>5298.5360000000001</v>
          </cell>
        </row>
        <row r="372">
          <cell r="C372" t="str">
            <v>11 월</v>
          </cell>
          <cell r="D372" t="str">
            <v>총계</v>
          </cell>
          <cell r="F372">
            <v>2540063.9449999998</v>
          </cell>
        </row>
        <row r="373">
          <cell r="C373" t="str">
            <v>11 월</v>
          </cell>
          <cell r="D373" t="str">
            <v>농수산업계</v>
          </cell>
          <cell r="F373">
            <v>107576.632</v>
          </cell>
        </row>
        <row r="374">
          <cell r="C374" t="str">
            <v>11 월</v>
          </cell>
          <cell r="D374" t="str">
            <v>농업임업</v>
          </cell>
          <cell r="F374">
            <v>99900.782999999996</v>
          </cell>
        </row>
        <row r="375">
          <cell r="C375" t="str">
            <v>11 월</v>
          </cell>
          <cell r="D375" t="str">
            <v>어업</v>
          </cell>
          <cell r="F375">
            <v>7675.8490000000002</v>
          </cell>
        </row>
        <row r="376">
          <cell r="C376" t="str">
            <v>11 월</v>
          </cell>
          <cell r="D376" t="str">
            <v>광업계</v>
          </cell>
          <cell r="F376">
            <v>12704.057000000001</v>
          </cell>
        </row>
        <row r="377">
          <cell r="C377" t="str">
            <v>11 월</v>
          </cell>
          <cell r="D377" t="str">
            <v>석탄원유</v>
          </cell>
          <cell r="F377">
            <v>561.13499999999999</v>
          </cell>
        </row>
        <row r="378">
          <cell r="C378" t="str">
            <v>11 월</v>
          </cell>
          <cell r="D378" t="str">
            <v>금속비금속</v>
          </cell>
          <cell r="F378">
            <v>12142.922</v>
          </cell>
        </row>
        <row r="379">
          <cell r="C379" t="str">
            <v>11 월</v>
          </cell>
          <cell r="D379" t="str">
            <v>제조업계</v>
          </cell>
          <cell r="F379">
            <v>2419783.2560000001</v>
          </cell>
        </row>
        <row r="380">
          <cell r="C380" t="str">
            <v>11 월</v>
          </cell>
          <cell r="D380" t="str">
            <v>식료품계</v>
          </cell>
          <cell r="F380">
            <v>40974.196000000004</v>
          </cell>
        </row>
        <row r="381">
          <cell r="C381" t="str">
            <v>11 월</v>
          </cell>
          <cell r="D381" t="str">
            <v>식료품제조</v>
          </cell>
          <cell r="F381">
            <v>35289.222999999998</v>
          </cell>
        </row>
        <row r="382">
          <cell r="C382" t="str">
            <v>11 월</v>
          </cell>
          <cell r="D382" t="str">
            <v>음료품제조</v>
          </cell>
          <cell r="F382">
            <v>2962.9740000000002</v>
          </cell>
        </row>
        <row r="383">
          <cell r="C383" t="str">
            <v>11 월</v>
          </cell>
          <cell r="D383" t="str">
            <v>담배제조업</v>
          </cell>
          <cell r="F383">
            <v>2721.9989999999998</v>
          </cell>
        </row>
        <row r="384">
          <cell r="C384" t="str">
            <v>11 월</v>
          </cell>
          <cell r="D384" t="str">
            <v>섬유의복계</v>
          </cell>
          <cell r="F384">
            <v>341396.63099999999</v>
          </cell>
        </row>
        <row r="385">
          <cell r="C385" t="str">
            <v>11 월</v>
          </cell>
          <cell r="D385" t="str">
            <v>섬유</v>
          </cell>
          <cell r="F385">
            <v>339404.64399999997</v>
          </cell>
        </row>
        <row r="386">
          <cell r="C386" t="str">
            <v>11 월</v>
          </cell>
          <cell r="D386" t="str">
            <v>의복모피</v>
          </cell>
          <cell r="F386">
            <v>857.149</v>
          </cell>
        </row>
        <row r="387">
          <cell r="C387" t="str">
            <v>11 월</v>
          </cell>
          <cell r="D387" t="str">
            <v>가죽신발</v>
          </cell>
          <cell r="F387">
            <v>1134.838</v>
          </cell>
        </row>
        <row r="388">
          <cell r="C388" t="str">
            <v>11 월</v>
          </cell>
          <cell r="D388" t="str">
            <v>목재나무</v>
          </cell>
          <cell r="F388">
            <v>5287.5910000000003</v>
          </cell>
        </row>
        <row r="389">
          <cell r="C389" t="str">
            <v>11 월</v>
          </cell>
          <cell r="D389" t="str">
            <v>펄프종이</v>
          </cell>
          <cell r="F389">
            <v>25078.893</v>
          </cell>
        </row>
        <row r="390">
          <cell r="C390" t="str">
            <v>11 월</v>
          </cell>
          <cell r="D390" t="str">
            <v>출판인쇄</v>
          </cell>
          <cell r="F390">
            <v>3349.2420000000002</v>
          </cell>
        </row>
        <row r="391">
          <cell r="C391" t="str">
            <v>11 월</v>
          </cell>
          <cell r="D391" t="str">
            <v>석유화학계</v>
          </cell>
          <cell r="F391">
            <v>214488.47</v>
          </cell>
        </row>
        <row r="392">
          <cell r="C392" t="str">
            <v>11 월</v>
          </cell>
          <cell r="D392" t="str">
            <v>석유정제</v>
          </cell>
          <cell r="F392">
            <v>3054.98</v>
          </cell>
        </row>
        <row r="393">
          <cell r="C393" t="str">
            <v>11 월</v>
          </cell>
          <cell r="D393" t="str">
            <v>화학제품</v>
          </cell>
          <cell r="F393">
            <v>159048.16899999999</v>
          </cell>
        </row>
        <row r="394">
          <cell r="C394" t="str">
            <v>11 월</v>
          </cell>
          <cell r="D394" t="str">
            <v>고무플라</v>
          </cell>
          <cell r="F394">
            <v>52385.321000000004</v>
          </cell>
        </row>
        <row r="395">
          <cell r="C395" t="str">
            <v>11 월</v>
          </cell>
          <cell r="D395" t="str">
            <v>요업</v>
          </cell>
          <cell r="F395">
            <v>83881.820999999996</v>
          </cell>
        </row>
        <row r="396">
          <cell r="C396" t="str">
            <v>11 월</v>
          </cell>
          <cell r="D396" t="str">
            <v>유리</v>
          </cell>
          <cell r="F396">
            <v>29763.758000000002</v>
          </cell>
        </row>
        <row r="397">
          <cell r="C397" t="str">
            <v>11 월</v>
          </cell>
          <cell r="D397" t="str">
            <v>시멘트</v>
          </cell>
          <cell r="F397">
            <v>54118.063000000002</v>
          </cell>
        </row>
        <row r="398">
          <cell r="C398" t="str">
            <v>11 월</v>
          </cell>
          <cell r="D398" t="str">
            <v>1차금속</v>
          </cell>
          <cell r="F398">
            <v>972847.57799999998</v>
          </cell>
        </row>
        <row r="399">
          <cell r="C399" t="str">
            <v>11 월</v>
          </cell>
          <cell r="D399" t="str">
            <v>조립금속</v>
          </cell>
          <cell r="F399">
            <v>52160.947</v>
          </cell>
        </row>
        <row r="400">
          <cell r="C400" t="str">
            <v>11 월</v>
          </cell>
          <cell r="D400" t="str">
            <v>기타기계</v>
          </cell>
          <cell r="F400">
            <v>50692.985000000001</v>
          </cell>
        </row>
        <row r="401">
          <cell r="C401" t="str">
            <v>11 월</v>
          </cell>
          <cell r="D401" t="str">
            <v>사무기기</v>
          </cell>
          <cell r="F401">
            <v>1404.9929999999999</v>
          </cell>
        </row>
        <row r="402">
          <cell r="C402" t="str">
            <v>11 월</v>
          </cell>
          <cell r="D402" t="str">
            <v>전기기기</v>
          </cell>
          <cell r="F402">
            <v>42100.62</v>
          </cell>
        </row>
        <row r="403">
          <cell r="C403" t="str">
            <v>11 월</v>
          </cell>
          <cell r="D403" t="str">
            <v>영상음향</v>
          </cell>
          <cell r="F403">
            <v>407396.44699999999</v>
          </cell>
        </row>
        <row r="404">
          <cell r="C404" t="str">
            <v>11 월</v>
          </cell>
          <cell r="D404" t="str">
            <v>의료광학</v>
          </cell>
          <cell r="F404">
            <v>12177.637000000001</v>
          </cell>
        </row>
        <row r="405">
          <cell r="C405" t="str">
            <v>11 월</v>
          </cell>
          <cell r="D405" t="str">
            <v>자동차</v>
          </cell>
          <cell r="F405">
            <v>148223.41800000001</v>
          </cell>
        </row>
        <row r="406">
          <cell r="C406" t="str">
            <v>11 월</v>
          </cell>
          <cell r="D406" t="str">
            <v>기타운송</v>
          </cell>
          <cell r="F406">
            <v>8742.7759999999998</v>
          </cell>
        </row>
        <row r="407">
          <cell r="C407" t="str">
            <v>11 월</v>
          </cell>
          <cell r="D407" t="str">
            <v>가구및기타</v>
          </cell>
          <cell r="F407">
            <v>3460.7640000000001</v>
          </cell>
        </row>
        <row r="408">
          <cell r="C408" t="str">
            <v>11 월</v>
          </cell>
          <cell r="D408" t="str">
            <v>재생재료</v>
          </cell>
          <cell r="F408">
            <v>6118.2470000000003</v>
          </cell>
        </row>
        <row r="409">
          <cell r="C409" t="str">
            <v>12 월</v>
          </cell>
          <cell r="D409" t="str">
            <v>총계</v>
          </cell>
          <cell r="F409">
            <v>2659385.9670000002</v>
          </cell>
        </row>
        <row r="410">
          <cell r="C410" t="str">
            <v>12 월</v>
          </cell>
          <cell r="D410" t="str">
            <v>농수산업계</v>
          </cell>
          <cell r="F410">
            <v>88231.801999999996</v>
          </cell>
        </row>
        <row r="411">
          <cell r="C411" t="str">
            <v>12 월</v>
          </cell>
          <cell r="D411" t="str">
            <v>농업임업</v>
          </cell>
          <cell r="F411">
            <v>80801.84</v>
          </cell>
        </row>
        <row r="412">
          <cell r="C412" t="str">
            <v>12 월</v>
          </cell>
          <cell r="D412" t="str">
            <v>어업</v>
          </cell>
          <cell r="F412">
            <v>7429.9620000000004</v>
          </cell>
        </row>
        <row r="413">
          <cell r="C413" t="str">
            <v>12 월</v>
          </cell>
          <cell r="D413" t="str">
            <v>광업계</v>
          </cell>
          <cell r="F413">
            <v>13827.653</v>
          </cell>
        </row>
        <row r="414">
          <cell r="C414" t="str">
            <v>12 월</v>
          </cell>
          <cell r="D414" t="str">
            <v>석탄원유</v>
          </cell>
          <cell r="F414">
            <v>610.53</v>
          </cell>
        </row>
        <row r="415">
          <cell r="C415" t="str">
            <v>12 월</v>
          </cell>
          <cell r="D415" t="str">
            <v>금속비금속</v>
          </cell>
          <cell r="F415">
            <v>13217.123</v>
          </cell>
        </row>
        <row r="416">
          <cell r="C416" t="str">
            <v>12 월</v>
          </cell>
          <cell r="D416" t="str">
            <v>제조업계</v>
          </cell>
          <cell r="F416">
            <v>2557326.5120000001</v>
          </cell>
        </row>
        <row r="417">
          <cell r="C417" t="str">
            <v>12 월</v>
          </cell>
          <cell r="D417" t="str">
            <v>식료품계</v>
          </cell>
          <cell r="F417">
            <v>40266.576000000001</v>
          </cell>
        </row>
        <row r="418">
          <cell r="C418" t="str">
            <v>12 월</v>
          </cell>
          <cell r="D418" t="str">
            <v>식료품제조</v>
          </cell>
          <cell r="F418">
            <v>34012.313000000002</v>
          </cell>
        </row>
        <row r="419">
          <cell r="C419" t="str">
            <v>12 월</v>
          </cell>
          <cell r="D419" t="str">
            <v>음료품제조</v>
          </cell>
          <cell r="F419">
            <v>3105.4639999999999</v>
          </cell>
        </row>
        <row r="420">
          <cell r="C420" t="str">
            <v>12 월</v>
          </cell>
          <cell r="D420" t="str">
            <v>담배제조업</v>
          </cell>
          <cell r="F420">
            <v>3148.799</v>
          </cell>
        </row>
        <row r="421">
          <cell r="C421" t="str">
            <v>12 월</v>
          </cell>
          <cell r="D421" t="str">
            <v>섬유의복계</v>
          </cell>
          <cell r="F421">
            <v>341965.60800000001</v>
          </cell>
        </row>
        <row r="422">
          <cell r="C422" t="str">
            <v>12 월</v>
          </cell>
          <cell r="D422" t="str">
            <v>섬유</v>
          </cell>
          <cell r="F422">
            <v>339841.9</v>
          </cell>
        </row>
        <row r="423">
          <cell r="C423" t="str">
            <v>12 월</v>
          </cell>
          <cell r="D423" t="str">
            <v>의복모피</v>
          </cell>
          <cell r="F423">
            <v>869.93600000000004</v>
          </cell>
        </row>
        <row r="424">
          <cell r="C424" t="str">
            <v>12 월</v>
          </cell>
          <cell r="D424" t="str">
            <v>가죽신발</v>
          </cell>
          <cell r="F424">
            <v>1253.7719999999999</v>
          </cell>
        </row>
        <row r="425">
          <cell r="C425" t="str">
            <v>12 월</v>
          </cell>
          <cell r="D425" t="str">
            <v>목재나무</v>
          </cell>
          <cell r="F425">
            <v>5615.6940000000004</v>
          </cell>
        </row>
        <row r="426">
          <cell r="C426" t="str">
            <v>12 월</v>
          </cell>
          <cell r="D426" t="str">
            <v>펄프종이</v>
          </cell>
          <cell r="F426">
            <v>24242.751</v>
          </cell>
        </row>
        <row r="427">
          <cell r="C427" t="str">
            <v>12 월</v>
          </cell>
          <cell r="D427" t="str">
            <v>출판인쇄</v>
          </cell>
          <cell r="F427">
            <v>3628.2910000000002</v>
          </cell>
        </row>
        <row r="428">
          <cell r="C428" t="str">
            <v>12 월</v>
          </cell>
          <cell r="D428" t="str">
            <v>석유화학계</v>
          </cell>
          <cell r="F428">
            <v>221976.44399999999</v>
          </cell>
        </row>
        <row r="429">
          <cell r="C429" t="str">
            <v>12 월</v>
          </cell>
          <cell r="D429" t="str">
            <v>석유정제</v>
          </cell>
          <cell r="F429">
            <v>3169.9250000000002</v>
          </cell>
        </row>
        <row r="430">
          <cell r="C430" t="str">
            <v>12 월</v>
          </cell>
          <cell r="D430" t="str">
            <v>화학제품</v>
          </cell>
          <cell r="F430">
            <v>163452.49</v>
          </cell>
        </row>
        <row r="431">
          <cell r="C431" t="str">
            <v>12 월</v>
          </cell>
          <cell r="D431" t="str">
            <v>고무플라</v>
          </cell>
          <cell r="F431">
            <v>55354.029000000002</v>
          </cell>
        </row>
        <row r="432">
          <cell r="C432" t="str">
            <v>12 월</v>
          </cell>
          <cell r="D432" t="str">
            <v>요업</v>
          </cell>
          <cell r="F432">
            <v>87756.536999999997</v>
          </cell>
        </row>
        <row r="433">
          <cell r="C433" t="str">
            <v>12 월</v>
          </cell>
          <cell r="D433" t="str">
            <v>유리</v>
          </cell>
          <cell r="F433">
            <v>31116.031999999999</v>
          </cell>
        </row>
        <row r="434">
          <cell r="C434" t="str">
            <v>12 월</v>
          </cell>
          <cell r="D434" t="str">
            <v>시멘트</v>
          </cell>
          <cell r="F434">
            <v>56640.504999999997</v>
          </cell>
        </row>
        <row r="435">
          <cell r="C435" t="str">
            <v>12 월</v>
          </cell>
          <cell r="D435" t="str">
            <v>1차금속</v>
          </cell>
          <cell r="F435">
            <v>1040567.57</v>
          </cell>
        </row>
        <row r="436">
          <cell r="C436" t="str">
            <v>12 월</v>
          </cell>
          <cell r="D436" t="str">
            <v>조립금속</v>
          </cell>
          <cell r="F436">
            <v>58959.144</v>
          </cell>
        </row>
        <row r="437">
          <cell r="C437" t="str">
            <v>12 월</v>
          </cell>
          <cell r="D437" t="str">
            <v>기타기계</v>
          </cell>
          <cell r="F437">
            <v>56244.588000000003</v>
          </cell>
        </row>
        <row r="438">
          <cell r="C438" t="str">
            <v>12 월</v>
          </cell>
          <cell r="D438" t="str">
            <v>사무기기</v>
          </cell>
          <cell r="F438">
            <v>1534.509</v>
          </cell>
        </row>
        <row r="439">
          <cell r="C439" t="str">
            <v>12 월</v>
          </cell>
          <cell r="D439" t="str">
            <v>전기기기</v>
          </cell>
          <cell r="F439">
            <v>50062.358999999997</v>
          </cell>
        </row>
        <row r="440">
          <cell r="C440" t="str">
            <v>12 월</v>
          </cell>
          <cell r="D440" t="str">
            <v>영상음향</v>
          </cell>
          <cell r="F440">
            <v>433873.30300000001</v>
          </cell>
        </row>
        <row r="441">
          <cell r="C441" t="str">
            <v>12 월</v>
          </cell>
          <cell r="D441" t="str">
            <v>의료광학</v>
          </cell>
          <cell r="F441">
            <v>13351.67</v>
          </cell>
        </row>
        <row r="442">
          <cell r="C442" t="str">
            <v>12 월</v>
          </cell>
          <cell r="D442" t="str">
            <v>자동차</v>
          </cell>
          <cell r="F442">
            <v>157600.16899999999</v>
          </cell>
        </row>
        <row r="443">
          <cell r="C443" t="str">
            <v>12 월</v>
          </cell>
          <cell r="D443" t="str">
            <v>기타운송</v>
          </cell>
          <cell r="F443">
            <v>9382.5300000000007</v>
          </cell>
        </row>
        <row r="444">
          <cell r="C444" t="str">
            <v>12 월</v>
          </cell>
          <cell r="D444" t="str">
            <v>가구및기타</v>
          </cell>
          <cell r="F444">
            <v>3914.4650000000001</v>
          </cell>
        </row>
        <row r="445">
          <cell r="C445" t="str">
            <v>12 월</v>
          </cell>
          <cell r="D445" t="str">
            <v>재생재료</v>
          </cell>
          <cell r="F445">
            <v>6384.3040000000001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100" zoomScaleSheetLayoutView="100" workbookViewId="0">
      <pane ySplit="20" topLeftCell="A21" activePane="bottomLeft" state="frozen"/>
      <selection activeCell="C19" sqref="C19"/>
      <selection pane="bottomLeft" activeCell="I1" sqref="I1"/>
    </sheetView>
  </sheetViews>
  <sheetFormatPr defaultRowHeight="14.25"/>
  <cols>
    <col min="1" max="7" width="9" style="4"/>
    <col min="8" max="9" width="9" style="5"/>
    <col min="10" max="16" width="9" style="4"/>
    <col min="17" max="16384" width="9" style="5"/>
  </cols>
  <sheetData>
    <row r="1" spans="1:16" s="2" customFormat="1" ht="23.25" customHeight="1">
      <c r="A1" s="1"/>
      <c r="B1" s="1"/>
      <c r="C1" s="1"/>
      <c r="D1" s="1"/>
      <c r="E1" s="1"/>
      <c r="F1" s="1"/>
      <c r="G1" s="1"/>
      <c r="I1" s="3">
        <v>353</v>
      </c>
      <c r="J1" s="1"/>
      <c r="K1" s="1"/>
      <c r="L1" s="1"/>
      <c r="M1" s="1"/>
      <c r="N1" s="1"/>
      <c r="O1" s="1"/>
      <c r="P1" s="1"/>
    </row>
    <row r="2" spans="1:16" s="2" customFormat="1" ht="23.25" customHeight="1">
      <c r="A2" s="1"/>
      <c r="B2" s="1"/>
      <c r="C2" s="1"/>
      <c r="D2" s="1"/>
      <c r="E2" s="1"/>
      <c r="F2" s="1"/>
      <c r="G2" s="1"/>
      <c r="J2" s="1"/>
      <c r="K2" s="1"/>
      <c r="L2" s="1"/>
      <c r="M2" s="1"/>
      <c r="N2" s="1"/>
      <c r="O2" s="1"/>
      <c r="P2" s="1"/>
    </row>
    <row r="3" spans="1:16" s="2" customFormat="1" ht="23.25" customHeight="1">
      <c r="A3" s="1"/>
      <c r="B3" s="1"/>
      <c r="C3" s="1"/>
      <c r="D3" s="1"/>
      <c r="E3" s="1"/>
      <c r="F3" s="1"/>
      <c r="G3" s="1"/>
      <c r="J3" s="1"/>
      <c r="K3" s="1"/>
      <c r="L3" s="1"/>
      <c r="M3" s="1"/>
      <c r="N3" s="1"/>
      <c r="O3" s="1"/>
      <c r="P3" s="1"/>
    </row>
    <row r="4" spans="1:16" s="2" customFormat="1" ht="23.25" customHeight="1">
      <c r="A4" s="1"/>
      <c r="B4" s="1"/>
      <c r="C4" s="1"/>
      <c r="D4" s="1"/>
      <c r="E4" s="1"/>
      <c r="F4" s="1"/>
      <c r="G4" s="1"/>
      <c r="J4" s="1"/>
      <c r="K4" s="1"/>
      <c r="L4" s="1"/>
      <c r="M4" s="1"/>
      <c r="N4" s="1"/>
      <c r="O4" s="1"/>
      <c r="P4" s="1"/>
    </row>
    <row r="5" spans="1:16" s="2" customFormat="1" ht="23.25" customHeight="1">
      <c r="A5" s="1"/>
      <c r="B5" s="1"/>
      <c r="C5" s="1"/>
      <c r="D5" s="1"/>
      <c r="E5" s="1"/>
      <c r="F5" s="1"/>
      <c r="G5" s="1"/>
      <c r="J5" s="1"/>
      <c r="K5" s="1"/>
      <c r="L5" s="1"/>
      <c r="M5" s="1"/>
      <c r="N5" s="1"/>
      <c r="O5" s="1"/>
      <c r="P5" s="1"/>
    </row>
    <row r="6" spans="1:16" s="2" customFormat="1" ht="23.25" customHeight="1">
      <c r="A6" s="1"/>
      <c r="B6" s="1"/>
      <c r="C6" s="1"/>
      <c r="D6" s="1"/>
      <c r="E6" s="1"/>
      <c r="F6" s="1"/>
      <c r="G6" s="1"/>
      <c r="J6" s="1"/>
      <c r="K6" s="1"/>
      <c r="L6" s="1"/>
      <c r="M6" s="1"/>
      <c r="N6" s="1"/>
      <c r="O6" s="1"/>
      <c r="P6" s="1"/>
    </row>
    <row r="7" spans="1:16" s="2" customFormat="1" ht="23.25" customHeight="1">
      <c r="A7" s="1"/>
      <c r="B7" s="1"/>
      <c r="C7" s="1"/>
      <c r="D7" s="1"/>
      <c r="E7" s="1"/>
      <c r="F7" s="1"/>
      <c r="G7" s="1"/>
      <c r="J7" s="1"/>
      <c r="K7" s="1"/>
      <c r="L7" s="1"/>
      <c r="M7" s="1"/>
      <c r="N7" s="1"/>
      <c r="O7" s="1"/>
      <c r="P7" s="1"/>
    </row>
    <row r="8" spans="1:16" s="2" customFormat="1" ht="23.25" customHeight="1">
      <c r="A8" s="1"/>
      <c r="B8" s="1"/>
      <c r="C8" s="1"/>
      <c r="D8" s="1"/>
      <c r="E8" s="1"/>
      <c r="F8" s="1"/>
      <c r="G8" s="1"/>
      <c r="J8" s="1"/>
      <c r="K8" s="1"/>
      <c r="L8" s="1"/>
      <c r="M8" s="1"/>
      <c r="N8" s="1"/>
      <c r="O8" s="1"/>
      <c r="P8" s="1"/>
    </row>
    <row r="9" spans="1:16" s="2" customFormat="1" ht="23.25" customHeight="1">
      <c r="A9" s="1"/>
      <c r="B9" s="1"/>
      <c r="C9" s="1"/>
      <c r="D9" s="1"/>
      <c r="E9" s="1"/>
      <c r="F9" s="1"/>
      <c r="G9" s="1"/>
      <c r="J9" s="1"/>
      <c r="K9" s="1"/>
      <c r="L9" s="1"/>
      <c r="M9" s="1"/>
      <c r="N9" s="1"/>
      <c r="O9" s="1"/>
      <c r="P9" s="1"/>
    </row>
    <row r="10" spans="1:16" s="2" customFormat="1" ht="23.25" customHeight="1">
      <c r="A10" s="1"/>
      <c r="B10" s="1"/>
      <c r="C10" s="1"/>
      <c r="D10" s="1"/>
      <c r="E10" s="1"/>
      <c r="F10" s="1"/>
      <c r="G10" s="1"/>
      <c r="J10" s="1"/>
      <c r="K10" s="1"/>
      <c r="L10" s="1"/>
      <c r="M10" s="1"/>
      <c r="N10" s="1"/>
      <c r="O10" s="1"/>
      <c r="P10" s="1"/>
    </row>
    <row r="11" spans="1:16" s="2" customFormat="1" ht="23.25" customHeight="1">
      <c r="A11" s="1"/>
      <c r="B11" s="1"/>
      <c r="C11" s="1"/>
      <c r="D11" s="1"/>
      <c r="E11" s="1"/>
      <c r="F11" s="1"/>
      <c r="G11" s="1"/>
      <c r="J11" s="1"/>
      <c r="K11" s="1"/>
      <c r="L11" s="1"/>
      <c r="M11" s="1"/>
      <c r="N11" s="1"/>
      <c r="O11" s="1"/>
      <c r="P11" s="1"/>
    </row>
    <row r="12" spans="1:16" s="2" customFormat="1" ht="23.25" customHeight="1">
      <c r="A12" s="1"/>
      <c r="B12" s="1"/>
      <c r="C12" s="1"/>
      <c r="D12" s="1"/>
      <c r="E12" s="1"/>
      <c r="F12" s="1"/>
      <c r="G12" s="1"/>
      <c r="J12" s="1"/>
      <c r="K12" s="1"/>
      <c r="L12" s="1"/>
      <c r="M12" s="1"/>
      <c r="N12" s="1"/>
      <c r="O12" s="1"/>
      <c r="P12" s="1"/>
    </row>
    <row r="13" spans="1:16" s="2" customFormat="1" ht="23.25" customHeight="1">
      <c r="A13" s="1"/>
      <c r="B13" s="1"/>
      <c r="C13" s="1"/>
      <c r="D13" s="1"/>
      <c r="E13" s="1"/>
      <c r="F13" s="1"/>
      <c r="G13" s="1"/>
      <c r="J13" s="1"/>
      <c r="K13" s="1"/>
      <c r="L13" s="1"/>
      <c r="M13" s="1"/>
      <c r="N13" s="1"/>
      <c r="O13" s="1"/>
      <c r="P13" s="1"/>
    </row>
    <row r="14" spans="1:16" s="2" customFormat="1" ht="23.25" customHeight="1">
      <c r="A14" s="1"/>
      <c r="B14" s="1"/>
      <c r="C14" s="1"/>
      <c r="D14" s="1"/>
      <c r="E14" s="1"/>
      <c r="F14" s="1"/>
      <c r="G14" s="1"/>
      <c r="J14" s="1"/>
      <c r="K14" s="1"/>
      <c r="L14" s="1"/>
      <c r="M14" s="1"/>
      <c r="N14" s="1"/>
      <c r="O14" s="1"/>
      <c r="P14" s="1"/>
    </row>
    <row r="15" spans="1:16" s="2" customFormat="1" ht="23.25" customHeight="1">
      <c r="A15" s="1"/>
      <c r="B15" s="1"/>
      <c r="C15" s="1"/>
      <c r="D15" s="1"/>
      <c r="E15" s="1"/>
      <c r="F15" s="1"/>
      <c r="G15" s="1"/>
      <c r="J15" s="1"/>
      <c r="K15" s="1"/>
      <c r="L15" s="1"/>
      <c r="M15" s="1"/>
      <c r="N15" s="1"/>
      <c r="O15" s="1"/>
      <c r="P15" s="1"/>
    </row>
    <row r="16" spans="1:16" s="2" customFormat="1" ht="23.25" customHeight="1">
      <c r="A16" s="1"/>
      <c r="B16" s="1"/>
      <c r="C16" s="1"/>
      <c r="D16" s="1"/>
      <c r="E16" s="1"/>
      <c r="F16" s="1"/>
      <c r="G16" s="1"/>
      <c r="J16" s="1"/>
      <c r="K16" s="1"/>
      <c r="L16" s="1"/>
      <c r="M16" s="1"/>
      <c r="N16" s="1"/>
      <c r="O16" s="1"/>
      <c r="P16" s="1"/>
    </row>
    <row r="17" spans="1:16" s="2" customFormat="1" ht="23.25" customHeight="1">
      <c r="A17" s="1"/>
      <c r="B17" s="1"/>
      <c r="C17" s="1"/>
      <c r="D17" s="1"/>
      <c r="E17" s="1"/>
      <c r="F17" s="1"/>
      <c r="G17" s="1"/>
      <c r="J17" s="1"/>
      <c r="K17" s="1"/>
      <c r="L17" s="1"/>
      <c r="M17" s="1"/>
      <c r="N17" s="1"/>
      <c r="O17" s="1"/>
      <c r="P17" s="1"/>
    </row>
    <row r="18" spans="1:16" s="2" customFormat="1" ht="23.25" customHeight="1">
      <c r="A18" s="1"/>
      <c r="B18" s="1"/>
      <c r="C18" s="1"/>
      <c r="D18" s="1"/>
      <c r="E18" s="1"/>
      <c r="F18" s="1"/>
      <c r="G18" s="1"/>
      <c r="J18" s="1"/>
      <c r="K18" s="1"/>
      <c r="L18" s="1"/>
      <c r="M18" s="1"/>
      <c r="N18" s="1"/>
      <c r="O18" s="1"/>
      <c r="P18" s="1"/>
    </row>
    <row r="19" spans="1:16" s="2" customFormat="1" ht="23.25" customHeight="1">
      <c r="A19" s="1"/>
      <c r="B19" s="1"/>
      <c r="C19" s="1"/>
      <c r="D19" s="1"/>
      <c r="E19" s="1"/>
      <c r="F19" s="1"/>
      <c r="G19" s="1"/>
      <c r="J19" s="1"/>
      <c r="K19" s="1"/>
      <c r="L19" s="1"/>
      <c r="M19" s="1"/>
      <c r="N19" s="1"/>
      <c r="O19" s="1"/>
      <c r="P19" s="1"/>
    </row>
    <row r="20" spans="1:16" s="2" customFormat="1" ht="23.25" customHeight="1">
      <c r="A20" s="1"/>
      <c r="B20" s="1"/>
      <c r="C20" s="1"/>
      <c r="D20" s="1"/>
      <c r="E20" s="1"/>
      <c r="F20" s="1"/>
      <c r="G20" s="1"/>
      <c r="J20" s="1"/>
      <c r="K20" s="1"/>
      <c r="L20" s="1"/>
      <c r="M20" s="1"/>
      <c r="N20" s="1"/>
      <c r="O20" s="1"/>
      <c r="P20" s="1"/>
    </row>
    <row r="21" spans="1:16" s="2" customFormat="1" ht="12">
      <c r="A21" s="1"/>
      <c r="B21" s="1"/>
      <c r="C21" s="1"/>
      <c r="D21" s="1"/>
      <c r="E21" s="1"/>
      <c r="F21" s="1"/>
      <c r="G21" s="1"/>
      <c r="J21" s="1"/>
      <c r="K21" s="1"/>
      <c r="L21" s="1"/>
      <c r="M21" s="1"/>
      <c r="N21" s="1"/>
      <c r="O21" s="1"/>
      <c r="P21" s="1"/>
    </row>
    <row r="22" spans="1:16" s="2" customFormat="1" ht="12">
      <c r="A22" s="1"/>
      <c r="B22" s="1"/>
      <c r="C22" s="1"/>
      <c r="D22" s="1"/>
      <c r="E22" s="1"/>
      <c r="F22" s="1"/>
      <c r="G22" s="1"/>
      <c r="J22" s="1"/>
      <c r="K22" s="1"/>
      <c r="L22" s="1"/>
      <c r="M22" s="1"/>
      <c r="N22" s="1"/>
      <c r="O22" s="1"/>
      <c r="P22" s="1"/>
    </row>
    <row r="23" spans="1:16" s="2" customFormat="1" ht="12">
      <c r="A23" s="1"/>
      <c r="B23" s="1"/>
      <c r="C23" s="1"/>
      <c r="D23" s="1"/>
      <c r="E23" s="1"/>
      <c r="F23" s="1"/>
      <c r="G23" s="1"/>
      <c r="J23" s="1"/>
      <c r="K23" s="1"/>
      <c r="L23" s="1"/>
      <c r="M23" s="1"/>
      <c r="N23" s="1"/>
      <c r="O23" s="1"/>
      <c r="P23" s="1"/>
    </row>
    <row r="24" spans="1:16" s="2" customFormat="1" ht="12">
      <c r="A24" s="1"/>
      <c r="B24" s="1"/>
      <c r="C24" s="1"/>
      <c r="D24" s="1"/>
      <c r="E24" s="1"/>
      <c r="F24" s="1"/>
      <c r="G24" s="1"/>
      <c r="J24" s="1"/>
      <c r="K24" s="1"/>
      <c r="L24" s="1"/>
      <c r="M24" s="1"/>
      <c r="N24" s="1"/>
      <c r="O24" s="1"/>
      <c r="P24" s="1"/>
    </row>
    <row r="25" spans="1:16" s="2" customFormat="1" ht="12">
      <c r="A25" s="1"/>
      <c r="B25" s="1"/>
      <c r="C25" s="1"/>
      <c r="D25" s="1"/>
      <c r="E25" s="1"/>
      <c r="F25" s="1"/>
      <c r="G25" s="1"/>
      <c r="J25" s="1"/>
      <c r="K25" s="1"/>
      <c r="L25" s="1"/>
      <c r="M25" s="1"/>
      <c r="N25" s="1"/>
      <c r="O25" s="1"/>
      <c r="P25" s="1"/>
    </row>
    <row r="26" spans="1:16" s="2" customFormat="1" ht="12">
      <c r="A26" s="1"/>
      <c r="B26" s="1"/>
      <c r="C26" s="1"/>
      <c r="D26" s="1"/>
      <c r="E26" s="1"/>
      <c r="F26" s="1"/>
      <c r="G26" s="1"/>
      <c r="J26" s="1"/>
      <c r="K26" s="1"/>
      <c r="L26" s="1"/>
      <c r="M26" s="1"/>
      <c r="N26" s="1"/>
      <c r="O26" s="1"/>
      <c r="P26" s="1"/>
    </row>
    <row r="27" spans="1:16" s="2" customFormat="1" ht="12">
      <c r="A27" s="1"/>
      <c r="B27" s="1"/>
      <c r="C27" s="1"/>
      <c r="D27" s="1"/>
      <c r="E27" s="1"/>
      <c r="F27" s="1"/>
      <c r="G27" s="1"/>
      <c r="J27" s="1"/>
      <c r="K27" s="1"/>
      <c r="L27" s="1"/>
      <c r="M27" s="1"/>
      <c r="N27" s="1"/>
      <c r="O27" s="1"/>
      <c r="P27" s="1"/>
    </row>
    <row r="28" spans="1:16" s="2" customFormat="1" ht="12">
      <c r="A28" s="1"/>
      <c r="B28" s="1"/>
      <c r="C28" s="1"/>
      <c r="D28" s="1"/>
      <c r="E28" s="1"/>
      <c r="F28" s="1"/>
      <c r="G28" s="1"/>
      <c r="J28" s="1"/>
      <c r="K28" s="1"/>
      <c r="L28" s="1"/>
      <c r="M28" s="1"/>
      <c r="N28" s="1"/>
      <c r="O28" s="1"/>
      <c r="P28" s="1"/>
    </row>
    <row r="29" spans="1:16" s="2" customFormat="1" ht="12">
      <c r="A29" s="1"/>
      <c r="B29" s="1"/>
      <c r="C29" s="1"/>
      <c r="D29" s="1"/>
      <c r="E29" s="1"/>
      <c r="F29" s="1"/>
      <c r="G29" s="1"/>
      <c r="J29" s="1"/>
      <c r="K29" s="1"/>
      <c r="L29" s="1"/>
      <c r="M29" s="1"/>
      <c r="N29" s="1"/>
      <c r="O29" s="1"/>
      <c r="P29" s="1"/>
    </row>
    <row r="30" spans="1:16" s="2" customFormat="1" ht="12">
      <c r="A30" s="1"/>
      <c r="B30" s="1"/>
      <c r="C30" s="1"/>
      <c r="D30" s="1"/>
      <c r="E30" s="1"/>
      <c r="F30" s="1"/>
      <c r="G30" s="1"/>
      <c r="J30" s="1"/>
      <c r="K30" s="1"/>
      <c r="L30" s="1"/>
      <c r="M30" s="1"/>
      <c r="N30" s="1"/>
      <c r="O30" s="1"/>
      <c r="P30" s="1"/>
    </row>
    <row r="31" spans="1:16" s="2" customFormat="1" ht="12">
      <c r="A31" s="1"/>
      <c r="B31" s="1"/>
      <c r="C31" s="1"/>
      <c r="D31" s="1"/>
      <c r="E31" s="1"/>
      <c r="F31" s="1"/>
      <c r="G31" s="1"/>
      <c r="J31" s="1"/>
      <c r="K31" s="1"/>
      <c r="L31" s="1"/>
      <c r="M31" s="1"/>
      <c r="N31" s="1"/>
      <c r="O31" s="1"/>
      <c r="P31" s="1"/>
    </row>
    <row r="32" spans="1:16" s="2" customFormat="1" ht="12">
      <c r="A32" s="1"/>
      <c r="B32" s="1"/>
      <c r="C32" s="1"/>
      <c r="D32" s="1"/>
      <c r="E32" s="1"/>
      <c r="F32" s="1"/>
      <c r="G32" s="1"/>
      <c r="J32" s="1"/>
      <c r="K32" s="1"/>
      <c r="L32" s="1"/>
      <c r="M32" s="1"/>
      <c r="N32" s="1"/>
      <c r="O32" s="1"/>
      <c r="P32" s="1"/>
    </row>
    <row r="33" spans="1:16" s="2" customFormat="1" ht="12">
      <c r="A33" s="1"/>
      <c r="B33" s="1"/>
      <c r="C33" s="1"/>
      <c r="D33" s="1"/>
      <c r="E33" s="1"/>
      <c r="F33" s="1"/>
      <c r="G33" s="1"/>
      <c r="J33" s="1"/>
      <c r="K33" s="1"/>
      <c r="L33" s="1"/>
      <c r="M33" s="1"/>
      <c r="N33" s="1"/>
      <c r="O33" s="1"/>
      <c r="P33" s="1"/>
    </row>
    <row r="34" spans="1:16" s="2" customFormat="1" ht="12">
      <c r="A34" s="1"/>
      <c r="B34" s="1"/>
      <c r="C34" s="1"/>
      <c r="D34" s="1"/>
      <c r="E34" s="1"/>
      <c r="F34" s="1"/>
      <c r="G34" s="1"/>
      <c r="J34" s="1"/>
      <c r="K34" s="1"/>
      <c r="L34" s="1"/>
      <c r="M34" s="1"/>
      <c r="N34" s="1"/>
      <c r="O34" s="1"/>
      <c r="P34" s="1"/>
    </row>
    <row r="35" spans="1:16">
      <c r="J35" s="1"/>
    </row>
    <row r="36" spans="1:16">
      <c r="J36" s="1"/>
    </row>
    <row r="38" spans="1:16">
      <c r="J38" s="5"/>
    </row>
    <row r="39" spans="1:16">
      <c r="J39" s="5"/>
    </row>
  </sheetData>
  <phoneticPr fontId="4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pageOrder="overThenDown" orientation="portrait" r:id="rId1"/>
  <headerFooter alignWithMargins="0">
    <oddHeader xml:space="preserve">&amp;R                                                             </oddHeader>
  </headerFooter>
  <rowBreaks count="1" manualBreakCount="1">
    <brk id="20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02"/>
  <sheetViews>
    <sheetView view="pageBreakPreview" zoomScaleNormal="100" zoomScaleSheetLayoutView="100" workbookViewId="0">
      <selection activeCell="G41" sqref="G41"/>
    </sheetView>
  </sheetViews>
  <sheetFormatPr defaultRowHeight="14.25"/>
  <cols>
    <col min="1" max="1" width="12.875" style="29" customWidth="1"/>
    <col min="2" max="2" width="15.625" style="251" hidden="1" customWidth="1"/>
    <col min="3" max="3" width="17" style="323" customWidth="1"/>
    <col min="4" max="4" width="17.5" style="323" customWidth="1"/>
    <col min="5" max="5" width="17.625" style="332" customWidth="1"/>
    <col min="6" max="6" width="17.375" style="323" customWidth="1"/>
    <col min="7" max="9" width="22.125" style="323" customWidth="1"/>
    <col min="10" max="10" width="16.125" style="251" customWidth="1"/>
    <col min="11" max="11" width="13.875" style="251" bestFit="1" customWidth="1"/>
    <col min="12" max="16384" width="9" style="251"/>
  </cols>
  <sheetData>
    <row r="1" spans="1:11" s="391" customFormat="1" ht="14.1" customHeight="1">
      <c r="A1" s="307" t="s">
        <v>515</v>
      </c>
      <c r="C1" s="315"/>
      <c r="D1" s="315"/>
      <c r="E1" s="122"/>
      <c r="F1" s="315"/>
      <c r="G1" s="315"/>
      <c r="H1" s="315"/>
      <c r="I1" s="317"/>
      <c r="J1" s="112" t="s">
        <v>659</v>
      </c>
    </row>
    <row r="2" spans="1:11" s="391" customFormat="1" ht="14.1" customHeight="1">
      <c r="A2" s="314"/>
      <c r="C2" s="315"/>
      <c r="D2" s="315"/>
      <c r="E2" s="122"/>
      <c r="F2" s="315"/>
      <c r="G2" s="315"/>
      <c r="H2" s="315"/>
      <c r="I2" s="317"/>
    </row>
    <row r="3" spans="1:11" s="396" customFormat="1" ht="20.100000000000001" customHeight="1">
      <c r="A3" s="756" t="s">
        <v>136</v>
      </c>
      <c r="B3" s="756"/>
      <c r="C3" s="756"/>
      <c r="D3" s="756"/>
      <c r="E3" s="756"/>
      <c r="F3" s="756"/>
      <c r="G3" s="756" t="s">
        <v>280</v>
      </c>
      <c r="H3" s="756"/>
      <c r="I3" s="756"/>
      <c r="J3" s="756"/>
    </row>
    <row r="4" spans="1:11" s="389" customFormat="1" ht="24" customHeight="1">
      <c r="A4" s="226"/>
      <c r="B4" s="226"/>
      <c r="C4" s="226"/>
      <c r="D4" s="226"/>
      <c r="E4" s="226"/>
      <c r="F4" s="226"/>
      <c r="G4" s="226"/>
      <c r="H4" s="226"/>
      <c r="I4" s="226"/>
      <c r="J4" s="390"/>
    </row>
    <row r="5" spans="1:11" s="316" customFormat="1" ht="18" customHeight="1" thickBot="1">
      <c r="A5" s="318" t="s">
        <v>207</v>
      </c>
      <c r="C5" s="306"/>
      <c r="D5" s="306"/>
      <c r="E5" s="177"/>
      <c r="F5" s="306"/>
      <c r="G5" s="306"/>
      <c r="H5" s="306"/>
      <c r="I5" s="19"/>
      <c r="J5" s="112" t="s">
        <v>279</v>
      </c>
    </row>
    <row r="6" spans="1:11" s="391" customFormat="1" ht="13.5" customHeight="1">
      <c r="A6" s="776" t="s">
        <v>278</v>
      </c>
      <c r="B6" s="777"/>
      <c r="C6" s="790" t="s">
        <v>209</v>
      </c>
      <c r="D6" s="654" t="s">
        <v>210</v>
      </c>
      <c r="E6" s="178"/>
      <c r="F6" s="654" t="s">
        <v>211</v>
      </c>
      <c r="G6" s="706" t="s">
        <v>212</v>
      </c>
      <c r="H6" s="649" t="s">
        <v>579</v>
      </c>
      <c r="I6" s="654" t="s">
        <v>580</v>
      </c>
      <c r="J6" s="794" t="s">
        <v>538</v>
      </c>
    </row>
    <row r="7" spans="1:11" s="391" customFormat="1" ht="13.5" customHeight="1">
      <c r="A7" s="778"/>
      <c r="B7" s="779"/>
      <c r="C7" s="791"/>
      <c r="D7" s="650"/>
      <c r="E7" s="787" t="s">
        <v>213</v>
      </c>
      <c r="F7" s="733"/>
      <c r="G7" s="707"/>
      <c r="H7" s="652"/>
      <c r="I7" s="733"/>
      <c r="J7" s="795"/>
    </row>
    <row r="8" spans="1:11" s="391" customFormat="1" ht="13.5" customHeight="1">
      <c r="A8" s="778"/>
      <c r="B8" s="779"/>
      <c r="C8" s="791"/>
      <c r="D8" s="650"/>
      <c r="E8" s="788"/>
      <c r="F8" s="733"/>
      <c r="G8" s="707"/>
      <c r="H8" s="652"/>
      <c r="I8" s="733"/>
      <c r="J8" s="795"/>
    </row>
    <row r="9" spans="1:11" s="391" customFormat="1" ht="13.5" customHeight="1">
      <c r="A9" s="778"/>
      <c r="B9" s="779"/>
      <c r="C9" s="791"/>
      <c r="D9" s="650"/>
      <c r="E9" s="788"/>
      <c r="F9" s="733"/>
      <c r="G9" s="707"/>
      <c r="H9" s="652"/>
      <c r="I9" s="733"/>
      <c r="J9" s="795"/>
    </row>
    <row r="10" spans="1:11" s="391" customFormat="1" ht="13.5" customHeight="1">
      <c r="A10" s="780"/>
      <c r="B10" s="781"/>
      <c r="C10" s="792"/>
      <c r="D10" s="651"/>
      <c r="E10" s="789"/>
      <c r="F10" s="793"/>
      <c r="G10" s="708"/>
      <c r="H10" s="653"/>
      <c r="I10" s="793"/>
      <c r="J10" s="796"/>
    </row>
    <row r="11" spans="1:11" s="21" customFormat="1" ht="16.7" customHeight="1">
      <c r="A11" s="414" t="s">
        <v>560</v>
      </c>
      <c r="B11" s="392"/>
      <c r="C11" s="253">
        <v>2742939</v>
      </c>
      <c r="D11" s="179">
        <v>2427689</v>
      </c>
      <c r="E11" s="180">
        <v>88.506853415260053</v>
      </c>
      <c r="F11" s="179">
        <v>1052900</v>
      </c>
      <c r="G11" s="179">
        <v>1098733</v>
      </c>
      <c r="H11" s="179">
        <v>452.5839182860737</v>
      </c>
      <c r="I11" s="179">
        <v>442235</v>
      </c>
      <c r="J11" s="222">
        <v>2013</v>
      </c>
    </row>
    <row r="12" spans="1:11" s="21" customFormat="1" ht="16.7" customHeight="1">
      <c r="A12" s="414" t="s">
        <v>561</v>
      </c>
      <c r="B12" s="392"/>
      <c r="C12" s="253">
        <v>2748599</v>
      </c>
      <c r="D12" s="179">
        <v>2456852</v>
      </c>
      <c r="E12" s="180">
        <v>89.385610632907898</v>
      </c>
      <c r="F12" s="179">
        <v>1029400</v>
      </c>
      <c r="G12" s="179">
        <v>1093877</v>
      </c>
      <c r="H12" s="179">
        <v>445.23520342291675</v>
      </c>
      <c r="I12" s="179">
        <v>461037</v>
      </c>
      <c r="J12" s="222">
        <v>2014</v>
      </c>
    </row>
    <row r="13" spans="1:11" s="21" customFormat="1" ht="16.7" customHeight="1">
      <c r="A13" s="414" t="s">
        <v>562</v>
      </c>
      <c r="B13" s="392"/>
      <c r="C13" s="253">
        <v>2748599</v>
      </c>
      <c r="D13" s="179">
        <v>2456852</v>
      </c>
      <c r="E13" s="180">
        <v>89.385610632907898</v>
      </c>
      <c r="F13" s="179">
        <v>1029400</v>
      </c>
      <c r="G13" s="179">
        <v>1093877</v>
      </c>
      <c r="H13" s="179">
        <v>445.23520342291675</v>
      </c>
      <c r="I13" s="179">
        <v>461037</v>
      </c>
      <c r="J13" s="222">
        <v>2015</v>
      </c>
    </row>
    <row r="14" spans="1:11" s="21" customFormat="1" ht="16.7" customHeight="1">
      <c r="A14" s="541" t="s">
        <v>531</v>
      </c>
      <c r="B14" s="542"/>
      <c r="C14" s="253">
        <v>2751749</v>
      </c>
      <c r="D14" s="179">
        <v>2491082</v>
      </c>
      <c r="E14" s="180">
        <v>90.527224685100265</v>
      </c>
      <c r="F14" s="179">
        <v>967700</v>
      </c>
      <c r="G14" s="179">
        <v>1141522</v>
      </c>
      <c r="H14" s="179">
        <v>447</v>
      </c>
      <c r="I14" s="179">
        <v>496138</v>
      </c>
      <c r="J14" s="222">
        <v>2016</v>
      </c>
    </row>
    <row r="15" spans="1:11" s="21" customFormat="1" ht="16.7" customHeight="1">
      <c r="A15" s="764">
        <v>2017</v>
      </c>
      <c r="B15" s="765"/>
      <c r="C15" s="419">
        <f>SUM(C17:C39)</f>
        <v>2745070</v>
      </c>
      <c r="D15" s="420">
        <f>SUM(D17:D39)</f>
        <v>2510840</v>
      </c>
      <c r="E15" s="421">
        <f>D15/C15*100</f>
        <v>91.46724855832457</v>
      </c>
      <c r="F15" s="420">
        <f>SUM(F17:F39)</f>
        <v>1004300</v>
      </c>
      <c r="G15" s="420">
        <f t="shared" ref="G15" si="0">SUM(G17:G39)</f>
        <v>1101864</v>
      </c>
      <c r="H15" s="420">
        <v>438</v>
      </c>
      <c r="I15" s="420">
        <f>SUM(I17:I39)</f>
        <v>513741</v>
      </c>
      <c r="J15" s="223">
        <v>2017</v>
      </c>
      <c r="K15" s="144"/>
    </row>
    <row r="16" spans="1:11" s="418" customFormat="1" ht="6.75" customHeight="1">
      <c r="A16" s="106"/>
      <c r="B16" s="106"/>
      <c r="C16" s="89"/>
      <c r="D16" s="89"/>
      <c r="E16" s="89"/>
      <c r="F16" s="89"/>
      <c r="G16" s="89"/>
      <c r="H16" s="89"/>
      <c r="I16" s="89"/>
      <c r="J16" s="97"/>
      <c r="K16" s="144"/>
    </row>
    <row r="17" spans="1:11" s="321" customFormat="1" ht="17.25" customHeight="1">
      <c r="A17" s="115" t="s">
        <v>282</v>
      </c>
      <c r="B17" s="181" t="s">
        <v>51</v>
      </c>
      <c r="C17" s="422">
        <v>519216</v>
      </c>
      <c r="D17" s="355">
        <v>494823</v>
      </c>
      <c r="E17" s="423">
        <f>D17/C17*100</f>
        <v>95.30195525561615</v>
      </c>
      <c r="F17" s="355">
        <v>315000</v>
      </c>
      <c r="G17" s="424">
        <v>219811</v>
      </c>
      <c r="H17" s="425">
        <v>444</v>
      </c>
      <c r="I17" s="355">
        <v>61355</v>
      </c>
      <c r="J17" s="224" t="s">
        <v>539</v>
      </c>
      <c r="K17" s="144"/>
    </row>
    <row r="18" spans="1:11" s="321" customFormat="1" ht="17.25" customHeight="1">
      <c r="A18" s="115" t="s">
        <v>52</v>
      </c>
      <c r="B18" s="181" t="s">
        <v>53</v>
      </c>
      <c r="C18" s="422">
        <v>268091</v>
      </c>
      <c r="D18" s="355">
        <v>246142</v>
      </c>
      <c r="E18" s="423">
        <f t="shared" ref="E18:E39" si="1">D18/C18*100</f>
        <v>91.812854590418922</v>
      </c>
      <c r="F18" s="355">
        <v>101500</v>
      </c>
      <c r="G18" s="424">
        <v>136881</v>
      </c>
      <c r="H18" s="425">
        <v>556</v>
      </c>
      <c r="I18" s="355">
        <v>49447</v>
      </c>
      <c r="J18" s="224" t="s">
        <v>53</v>
      </c>
      <c r="K18" s="144"/>
    </row>
    <row r="19" spans="1:11" s="321" customFormat="1" ht="17.25" customHeight="1">
      <c r="A19" s="115" t="s">
        <v>54</v>
      </c>
      <c r="B19" s="181" t="s">
        <v>55</v>
      </c>
      <c r="C19" s="422">
        <v>145068</v>
      </c>
      <c r="D19" s="355">
        <v>127177</v>
      </c>
      <c r="E19" s="423">
        <f t="shared" si="1"/>
        <v>87.667162985634334</v>
      </c>
      <c r="F19" s="355">
        <v>49800</v>
      </c>
      <c r="G19" s="424">
        <v>61344</v>
      </c>
      <c r="H19" s="425">
        <v>482</v>
      </c>
      <c r="I19" s="355">
        <v>22387</v>
      </c>
      <c r="J19" s="224" t="s">
        <v>55</v>
      </c>
      <c r="K19" s="144"/>
    </row>
    <row r="20" spans="1:11" s="321" customFormat="1" ht="17.25" customHeight="1">
      <c r="A20" s="115" t="s">
        <v>56</v>
      </c>
      <c r="B20" s="181" t="s">
        <v>57</v>
      </c>
      <c r="C20" s="422">
        <v>167737</v>
      </c>
      <c r="D20" s="355">
        <v>153561</v>
      </c>
      <c r="E20" s="423">
        <f t="shared" si="1"/>
        <v>91.548674412920235</v>
      </c>
      <c r="F20" s="355">
        <v>93000</v>
      </c>
      <c r="G20" s="424">
        <v>50022</v>
      </c>
      <c r="H20" s="425">
        <v>325</v>
      </c>
      <c r="I20" s="355">
        <v>35222</v>
      </c>
      <c r="J20" s="224" t="s">
        <v>57</v>
      </c>
      <c r="K20" s="144"/>
    </row>
    <row r="21" spans="1:11" s="321" customFormat="1" ht="17.25" customHeight="1">
      <c r="A21" s="115" t="s">
        <v>58</v>
      </c>
      <c r="B21" s="181" t="s">
        <v>59</v>
      </c>
      <c r="C21" s="422">
        <v>427248</v>
      </c>
      <c r="D21" s="355">
        <v>425886</v>
      </c>
      <c r="E21" s="423">
        <f t="shared" si="1"/>
        <v>99.681215593753507</v>
      </c>
      <c r="F21" s="355">
        <v>50000</v>
      </c>
      <c r="G21" s="424">
        <v>153954</v>
      </c>
      <c r="H21" s="425">
        <v>361</v>
      </c>
      <c r="I21" s="355">
        <v>41438</v>
      </c>
      <c r="J21" s="224" t="s">
        <v>59</v>
      </c>
      <c r="K21" s="144"/>
    </row>
    <row r="22" spans="1:11" s="321" customFormat="1" ht="17.25" customHeight="1">
      <c r="A22" s="115" t="s">
        <v>60</v>
      </c>
      <c r="B22" s="181" t="s">
        <v>61</v>
      </c>
      <c r="C22" s="422">
        <v>109468</v>
      </c>
      <c r="D22" s="355">
        <v>96441</v>
      </c>
      <c r="E22" s="423">
        <f t="shared" si="1"/>
        <v>88.099718639237039</v>
      </c>
      <c r="F22" s="355">
        <v>46700</v>
      </c>
      <c r="G22" s="424">
        <v>39240</v>
      </c>
      <c r="H22" s="425">
        <v>406</v>
      </c>
      <c r="I22" s="355">
        <v>25341</v>
      </c>
      <c r="J22" s="224" t="s">
        <v>61</v>
      </c>
      <c r="K22" s="144"/>
    </row>
    <row r="23" spans="1:11" s="321" customFormat="1" ht="17.25" customHeight="1">
      <c r="A23" s="115" t="s">
        <v>62</v>
      </c>
      <c r="B23" s="181" t="s">
        <v>63</v>
      </c>
      <c r="C23" s="422">
        <v>104161</v>
      </c>
      <c r="D23" s="355">
        <v>98952</v>
      </c>
      <c r="E23" s="423">
        <f t="shared" si="1"/>
        <v>94.999087950384492</v>
      </c>
      <c r="F23" s="355">
        <v>47200</v>
      </c>
      <c r="G23" s="424">
        <v>58464</v>
      </c>
      <c r="H23" s="425">
        <v>590</v>
      </c>
      <c r="I23" s="355">
        <v>28179</v>
      </c>
      <c r="J23" s="224" t="s">
        <v>63</v>
      </c>
      <c r="K23" s="144"/>
    </row>
    <row r="24" spans="1:11" s="321" customFormat="1" ht="17.25" customHeight="1">
      <c r="A24" s="115" t="s">
        <v>64</v>
      </c>
      <c r="B24" s="181" t="s">
        <v>65</v>
      </c>
      <c r="C24" s="422">
        <v>101860</v>
      </c>
      <c r="D24" s="355">
        <v>73861</v>
      </c>
      <c r="E24" s="423">
        <f t="shared" si="1"/>
        <v>72.512271745533084</v>
      </c>
      <c r="F24" s="355">
        <v>36500</v>
      </c>
      <c r="G24" s="424">
        <v>32431</v>
      </c>
      <c r="H24" s="425">
        <v>439</v>
      </c>
      <c r="I24" s="355">
        <v>23012</v>
      </c>
      <c r="J24" s="224" t="s">
        <v>65</v>
      </c>
      <c r="K24" s="144"/>
    </row>
    <row r="25" spans="1:11" s="321" customFormat="1" ht="17.25" customHeight="1">
      <c r="A25" s="115" t="s">
        <v>66</v>
      </c>
      <c r="B25" s="181" t="s">
        <v>67</v>
      </c>
      <c r="C25" s="422">
        <v>73926</v>
      </c>
      <c r="D25" s="355">
        <v>68942</v>
      </c>
      <c r="E25" s="423">
        <f t="shared" si="1"/>
        <v>93.258122987852715</v>
      </c>
      <c r="F25" s="355">
        <v>50800</v>
      </c>
      <c r="G25" s="424">
        <v>41532</v>
      </c>
      <c r="H25" s="425">
        <v>602</v>
      </c>
      <c r="I25" s="355">
        <v>23716</v>
      </c>
      <c r="J25" s="224" t="s">
        <v>67</v>
      </c>
      <c r="K25" s="144"/>
    </row>
    <row r="26" spans="1:11" s="321" customFormat="1" ht="17.25" customHeight="1">
      <c r="A26" s="115" t="s">
        <v>68</v>
      </c>
      <c r="B26" s="181" t="s">
        <v>69</v>
      </c>
      <c r="C26" s="422">
        <v>268679</v>
      </c>
      <c r="D26" s="355">
        <v>266494</v>
      </c>
      <c r="E26" s="423">
        <f t="shared" si="1"/>
        <v>99.186761898027015</v>
      </c>
      <c r="F26" s="355">
        <v>80000</v>
      </c>
      <c r="G26" s="424">
        <v>108640</v>
      </c>
      <c r="H26" s="425">
        <v>407</v>
      </c>
      <c r="I26" s="355">
        <v>36362</v>
      </c>
      <c r="J26" s="224" t="s">
        <v>69</v>
      </c>
      <c r="K26" s="144"/>
    </row>
    <row r="27" spans="1:11" s="321" customFormat="1" ht="17.25" customHeight="1">
      <c r="A27" s="115" t="s">
        <v>70</v>
      </c>
      <c r="B27" s="181" t="s">
        <v>71</v>
      </c>
      <c r="C27" s="422">
        <v>24780</v>
      </c>
      <c r="D27" s="355">
        <v>18206</v>
      </c>
      <c r="E27" s="423">
        <f t="shared" si="1"/>
        <v>73.47054075867635</v>
      </c>
      <c r="F27" s="355">
        <v>8300</v>
      </c>
      <c r="G27" s="424">
        <v>13050</v>
      </c>
      <c r="H27" s="425">
        <v>716</v>
      </c>
      <c r="I27" s="355">
        <v>8777</v>
      </c>
      <c r="J27" s="224" t="s">
        <v>71</v>
      </c>
      <c r="K27" s="144"/>
    </row>
    <row r="28" spans="1:11" s="321" customFormat="1" ht="17.25" customHeight="1">
      <c r="A28" s="115" t="s">
        <v>72</v>
      </c>
      <c r="B28" s="181" t="s">
        <v>73</v>
      </c>
      <c r="C28" s="422">
        <v>54080</v>
      </c>
      <c r="D28" s="355">
        <v>46567</v>
      </c>
      <c r="E28" s="423">
        <f t="shared" si="1"/>
        <v>86.10761834319527</v>
      </c>
      <c r="F28" s="355">
        <v>20400</v>
      </c>
      <c r="G28" s="424">
        <v>21230</v>
      </c>
      <c r="H28" s="425">
        <v>455</v>
      </c>
      <c r="I28" s="355">
        <v>21944</v>
      </c>
      <c r="J28" s="224" t="s">
        <v>73</v>
      </c>
      <c r="K28" s="144"/>
    </row>
    <row r="29" spans="1:11" s="321" customFormat="1" ht="17.25" customHeight="1">
      <c r="A29" s="115" t="s">
        <v>74</v>
      </c>
      <c r="B29" s="181" t="s">
        <v>75</v>
      </c>
      <c r="C29" s="422">
        <v>26201</v>
      </c>
      <c r="D29" s="355">
        <v>18325</v>
      </c>
      <c r="E29" s="423">
        <f t="shared" si="1"/>
        <v>69.940078622953322</v>
      </c>
      <c r="F29" s="355">
        <v>9600</v>
      </c>
      <c r="G29" s="424">
        <v>8894</v>
      </c>
      <c r="H29" s="425">
        <v>485</v>
      </c>
      <c r="I29" s="355">
        <v>8740</v>
      </c>
      <c r="J29" s="224" t="s">
        <v>75</v>
      </c>
      <c r="K29" s="144"/>
    </row>
    <row r="30" spans="1:11" s="321" customFormat="1" ht="17.25" customHeight="1">
      <c r="A30" s="115" t="s">
        <v>76</v>
      </c>
      <c r="B30" s="181" t="s">
        <v>77</v>
      </c>
      <c r="C30" s="422">
        <v>17696</v>
      </c>
      <c r="D30" s="355">
        <v>15480</v>
      </c>
      <c r="E30" s="423">
        <f t="shared" si="1"/>
        <v>87.477396021699818</v>
      </c>
      <c r="F30" s="355">
        <v>7200</v>
      </c>
      <c r="G30" s="424">
        <v>6448</v>
      </c>
      <c r="H30" s="425">
        <v>416</v>
      </c>
      <c r="I30" s="355">
        <v>8211</v>
      </c>
      <c r="J30" s="224" t="s">
        <v>77</v>
      </c>
      <c r="K30" s="144"/>
    </row>
    <row r="31" spans="1:11" s="321" customFormat="1" ht="17.25" customHeight="1">
      <c r="A31" s="115" t="s">
        <v>78</v>
      </c>
      <c r="B31" s="181" t="s">
        <v>79</v>
      </c>
      <c r="C31" s="422">
        <v>39475</v>
      </c>
      <c r="D31" s="355">
        <v>35494</v>
      </c>
      <c r="E31" s="423">
        <f t="shared" si="1"/>
        <v>89.915136162127922</v>
      </c>
      <c r="F31" s="355">
        <v>23000</v>
      </c>
      <c r="G31" s="424">
        <v>20377</v>
      </c>
      <c r="H31" s="425">
        <v>574</v>
      </c>
      <c r="I31" s="355">
        <v>20440</v>
      </c>
      <c r="J31" s="224" t="s">
        <v>79</v>
      </c>
      <c r="K31" s="144"/>
    </row>
    <row r="32" spans="1:11" s="321" customFormat="1" ht="17.25" customHeight="1">
      <c r="A32" s="115" t="s">
        <v>80</v>
      </c>
      <c r="B32" s="181" t="s">
        <v>81</v>
      </c>
      <c r="C32" s="422">
        <v>44366</v>
      </c>
      <c r="D32" s="355">
        <v>34405</v>
      </c>
      <c r="E32" s="423">
        <f t="shared" si="1"/>
        <v>77.548122436099717</v>
      </c>
      <c r="F32" s="355">
        <v>0</v>
      </c>
      <c r="G32" s="424">
        <v>13468</v>
      </c>
      <c r="H32" s="425">
        <v>391</v>
      </c>
      <c r="I32" s="355">
        <v>14543</v>
      </c>
      <c r="J32" s="224" t="s">
        <v>81</v>
      </c>
      <c r="K32" s="144"/>
    </row>
    <row r="33" spans="1:11" s="321" customFormat="1" ht="17.25" customHeight="1">
      <c r="A33" s="115" t="s">
        <v>82</v>
      </c>
      <c r="B33" s="181" t="s">
        <v>83</v>
      </c>
      <c r="C33" s="422">
        <v>35525</v>
      </c>
      <c r="D33" s="355">
        <v>33246</v>
      </c>
      <c r="E33" s="423">
        <f t="shared" si="1"/>
        <v>93.584799437016187</v>
      </c>
      <c r="F33" s="355">
        <v>9000</v>
      </c>
      <c r="G33" s="424">
        <v>15125</v>
      </c>
      <c r="H33" s="425">
        <v>454</v>
      </c>
      <c r="I33" s="355">
        <v>12081</v>
      </c>
      <c r="J33" s="224" t="s">
        <v>83</v>
      </c>
      <c r="K33" s="144"/>
    </row>
    <row r="34" spans="1:11" s="321" customFormat="1" ht="17.25" customHeight="1">
      <c r="A34" s="115" t="s">
        <v>84</v>
      </c>
      <c r="B34" s="181" t="s">
        <v>85</v>
      </c>
      <c r="C34" s="422">
        <v>46846</v>
      </c>
      <c r="D34" s="355">
        <v>33992</v>
      </c>
      <c r="E34" s="423">
        <f t="shared" si="1"/>
        <v>72.561157836314734</v>
      </c>
      <c r="F34" s="355">
        <v>2400</v>
      </c>
      <c r="G34" s="424">
        <v>12802</v>
      </c>
      <c r="H34" s="425">
        <v>376</v>
      </c>
      <c r="I34" s="355">
        <v>11140</v>
      </c>
      <c r="J34" s="224" t="s">
        <v>85</v>
      </c>
      <c r="K34" s="144"/>
    </row>
    <row r="35" spans="1:11" s="321" customFormat="1" ht="17.25" customHeight="1">
      <c r="A35" s="115" t="s">
        <v>86</v>
      </c>
      <c r="B35" s="181" t="s">
        <v>87</v>
      </c>
      <c r="C35" s="422">
        <v>124837</v>
      </c>
      <c r="D35" s="355">
        <v>114852</v>
      </c>
      <c r="E35" s="423">
        <f t="shared" si="1"/>
        <v>92.00157004734173</v>
      </c>
      <c r="F35" s="355">
        <v>0</v>
      </c>
      <c r="G35" s="424">
        <v>43091</v>
      </c>
      <c r="H35" s="425">
        <v>375</v>
      </c>
      <c r="I35" s="355">
        <v>19683</v>
      </c>
      <c r="J35" s="224" t="s">
        <v>87</v>
      </c>
      <c r="K35" s="144"/>
    </row>
    <row r="36" spans="1:11" s="321" customFormat="1" ht="17.25" customHeight="1">
      <c r="A36" s="115" t="s">
        <v>88</v>
      </c>
      <c r="B36" s="181" t="s">
        <v>89</v>
      </c>
      <c r="C36" s="422">
        <v>49786</v>
      </c>
      <c r="D36" s="355">
        <v>41585</v>
      </c>
      <c r="E36" s="423">
        <f t="shared" si="1"/>
        <v>83.527497690113677</v>
      </c>
      <c r="F36" s="355">
        <v>17700</v>
      </c>
      <c r="G36" s="424">
        <v>14603</v>
      </c>
      <c r="H36" s="425">
        <v>351</v>
      </c>
      <c r="I36" s="355">
        <v>15208</v>
      </c>
      <c r="J36" s="224" t="s">
        <v>89</v>
      </c>
      <c r="K36" s="144"/>
    </row>
    <row r="37" spans="1:11" s="321" customFormat="1" ht="17.25" customHeight="1">
      <c r="A37" s="115" t="s">
        <v>90</v>
      </c>
      <c r="B37" s="181" t="s">
        <v>91</v>
      </c>
      <c r="C37" s="422">
        <v>33561</v>
      </c>
      <c r="D37" s="355">
        <v>22114</v>
      </c>
      <c r="E37" s="423">
        <f t="shared" si="1"/>
        <v>65.89195792735616</v>
      </c>
      <c r="F37" s="355">
        <v>10800</v>
      </c>
      <c r="G37" s="424">
        <v>7601</v>
      </c>
      <c r="H37" s="425">
        <v>343</v>
      </c>
      <c r="I37" s="355">
        <v>8385</v>
      </c>
      <c r="J37" s="224" t="s">
        <v>91</v>
      </c>
      <c r="K37" s="144"/>
    </row>
    <row r="38" spans="1:11" s="321" customFormat="1" ht="17.25" customHeight="1">
      <c r="A38" s="115" t="s">
        <v>92</v>
      </c>
      <c r="B38" s="181" t="s">
        <v>93</v>
      </c>
      <c r="C38" s="422">
        <v>52337</v>
      </c>
      <c r="D38" s="355">
        <v>35755</v>
      </c>
      <c r="E38" s="423">
        <f t="shared" si="1"/>
        <v>68.316869518696137</v>
      </c>
      <c r="F38" s="355">
        <v>20400</v>
      </c>
      <c r="G38" s="424">
        <v>18238</v>
      </c>
      <c r="H38" s="425">
        <v>510</v>
      </c>
      <c r="I38" s="355">
        <v>15469</v>
      </c>
      <c r="J38" s="224" t="s">
        <v>93</v>
      </c>
      <c r="K38" s="144"/>
    </row>
    <row r="39" spans="1:11" s="321" customFormat="1" ht="17.25" customHeight="1" thickBot="1">
      <c r="A39" s="117" t="s">
        <v>94</v>
      </c>
      <c r="B39" s="182" t="s">
        <v>95</v>
      </c>
      <c r="C39" s="426">
        <v>10126</v>
      </c>
      <c r="D39" s="427">
        <v>8540</v>
      </c>
      <c r="E39" s="428">
        <f t="shared" si="1"/>
        <v>84.337349397590373</v>
      </c>
      <c r="F39" s="427">
        <v>5000</v>
      </c>
      <c r="G39" s="429">
        <v>4618</v>
      </c>
      <c r="H39" s="430">
        <v>540</v>
      </c>
      <c r="I39" s="427">
        <v>2661</v>
      </c>
      <c r="J39" s="225" t="s">
        <v>95</v>
      </c>
      <c r="K39" s="144"/>
    </row>
    <row r="40" spans="1:11" s="100" customFormat="1" ht="11.1" customHeight="1">
      <c r="A40" s="271" t="s">
        <v>563</v>
      </c>
      <c r="C40" s="283"/>
      <c r="D40" s="283"/>
      <c r="E40" s="284"/>
      <c r="F40" s="283"/>
      <c r="G40" s="283"/>
      <c r="H40" s="283"/>
      <c r="I40" s="285"/>
      <c r="J40" s="309" t="s">
        <v>272</v>
      </c>
    </row>
    <row r="41" spans="1:11" s="120" customFormat="1" ht="11.1" customHeight="1">
      <c r="A41" s="119" t="s">
        <v>685</v>
      </c>
      <c r="C41" s="121"/>
      <c r="D41" s="286"/>
      <c r="E41" s="287"/>
      <c r="F41" s="121"/>
      <c r="G41" s="121"/>
      <c r="H41" s="121"/>
      <c r="I41" s="121"/>
    </row>
    <row r="42" spans="1:11" s="109" customFormat="1" ht="11.1" customHeight="1">
      <c r="A42" s="288" t="s">
        <v>658</v>
      </c>
      <c r="C42" s="270"/>
      <c r="D42" s="270"/>
      <c r="E42" s="289"/>
      <c r="F42" s="270"/>
      <c r="G42" s="270"/>
      <c r="H42" s="270"/>
      <c r="I42" s="270"/>
    </row>
    <row r="43" spans="1:11" s="109" customFormat="1" ht="10.5">
      <c r="A43" s="119" t="s">
        <v>684</v>
      </c>
      <c r="C43" s="270"/>
      <c r="D43" s="270"/>
      <c r="E43" s="289"/>
      <c r="F43" s="270"/>
      <c r="G43" s="270"/>
      <c r="H43" s="270"/>
      <c r="I43" s="270"/>
    </row>
    <row r="44" spans="1:11" s="391" customFormat="1" ht="11.25">
      <c r="A44" s="314"/>
      <c r="C44" s="315"/>
      <c r="D44" s="315"/>
      <c r="E44" s="122"/>
      <c r="F44" s="315"/>
      <c r="G44" s="315"/>
      <c r="H44" s="315"/>
      <c r="I44" s="315"/>
    </row>
    <row r="45" spans="1:11" s="391" customFormat="1" ht="11.25">
      <c r="A45" s="314"/>
      <c r="C45" s="315"/>
      <c r="D45" s="315"/>
      <c r="E45" s="122"/>
      <c r="F45" s="315"/>
      <c r="G45" s="315"/>
      <c r="H45" s="315"/>
      <c r="I45" s="315"/>
    </row>
    <row r="46" spans="1:11" s="391" customFormat="1" ht="11.25">
      <c r="A46" s="314"/>
      <c r="C46" s="315"/>
      <c r="D46" s="315"/>
      <c r="E46" s="122"/>
      <c r="F46" s="315"/>
      <c r="G46" s="315"/>
      <c r="H46" s="315"/>
      <c r="I46" s="315"/>
    </row>
    <row r="47" spans="1:11" s="391" customFormat="1" ht="11.25">
      <c r="A47" s="314"/>
      <c r="C47" s="315"/>
      <c r="D47" s="315"/>
      <c r="E47" s="122"/>
      <c r="F47" s="315"/>
      <c r="G47" s="315"/>
      <c r="H47" s="315"/>
      <c r="I47" s="315"/>
    </row>
    <row r="48" spans="1:11" s="391" customFormat="1" ht="11.25">
      <c r="A48" s="314"/>
      <c r="C48" s="315"/>
      <c r="D48" s="315"/>
      <c r="E48" s="122"/>
      <c r="F48" s="315"/>
      <c r="G48" s="315"/>
      <c r="H48" s="315"/>
      <c r="I48" s="315"/>
    </row>
    <row r="49" spans="1:9" s="391" customFormat="1" ht="11.25">
      <c r="A49" s="314"/>
      <c r="C49" s="315"/>
      <c r="D49" s="315"/>
      <c r="E49" s="122"/>
      <c r="F49" s="315"/>
      <c r="G49" s="315"/>
      <c r="H49" s="315"/>
      <c r="I49" s="315"/>
    </row>
    <row r="50" spans="1:9" s="391" customFormat="1" ht="11.25">
      <c r="A50" s="314"/>
      <c r="C50" s="315"/>
      <c r="D50" s="315"/>
      <c r="E50" s="122"/>
      <c r="F50" s="315"/>
      <c r="G50" s="315"/>
      <c r="H50" s="315"/>
      <c r="I50" s="315"/>
    </row>
    <row r="51" spans="1:9" s="391" customFormat="1" ht="11.25">
      <c r="A51" s="314"/>
      <c r="C51" s="315"/>
      <c r="D51" s="315"/>
      <c r="E51" s="122"/>
      <c r="F51" s="315"/>
      <c r="G51" s="315"/>
      <c r="H51" s="315"/>
      <c r="I51" s="315"/>
    </row>
    <row r="52" spans="1:9" s="391" customFormat="1" ht="11.25">
      <c r="A52" s="314"/>
      <c r="C52" s="315"/>
      <c r="D52" s="315"/>
      <c r="E52" s="122"/>
      <c r="F52" s="315"/>
      <c r="G52" s="315"/>
      <c r="H52" s="315"/>
      <c r="I52" s="315"/>
    </row>
    <row r="53" spans="1:9" s="391" customFormat="1" ht="11.25">
      <c r="A53" s="314"/>
      <c r="C53" s="315"/>
      <c r="D53" s="315"/>
      <c r="E53" s="122"/>
      <c r="F53" s="315"/>
      <c r="G53" s="315"/>
      <c r="H53" s="315"/>
      <c r="I53" s="315"/>
    </row>
    <row r="54" spans="1:9" s="391" customFormat="1" ht="11.25">
      <c r="A54" s="314"/>
      <c r="C54" s="315"/>
      <c r="D54" s="315"/>
      <c r="E54" s="122"/>
      <c r="F54" s="315"/>
      <c r="G54" s="315"/>
      <c r="H54" s="315"/>
      <c r="I54" s="315"/>
    </row>
    <row r="55" spans="1:9" s="391" customFormat="1" ht="11.25">
      <c r="A55" s="314"/>
      <c r="C55" s="315"/>
      <c r="D55" s="315"/>
      <c r="E55" s="122"/>
      <c r="F55" s="315"/>
      <c r="G55" s="315"/>
      <c r="H55" s="315"/>
      <c r="I55" s="315"/>
    </row>
    <row r="56" spans="1:9" s="391" customFormat="1" ht="11.25">
      <c r="A56" s="314"/>
      <c r="C56" s="315"/>
      <c r="D56" s="315"/>
      <c r="E56" s="122"/>
      <c r="F56" s="315"/>
      <c r="G56" s="315"/>
      <c r="H56" s="315"/>
      <c r="I56" s="315"/>
    </row>
    <row r="57" spans="1:9" s="391" customFormat="1" ht="11.25">
      <c r="A57" s="314"/>
      <c r="C57" s="315"/>
      <c r="D57" s="315"/>
      <c r="E57" s="122"/>
      <c r="F57" s="315"/>
      <c r="G57" s="315"/>
      <c r="H57" s="315"/>
      <c r="I57" s="315"/>
    </row>
    <row r="58" spans="1:9" s="391" customFormat="1" ht="11.25">
      <c r="A58" s="314"/>
      <c r="C58" s="315"/>
      <c r="D58" s="315"/>
      <c r="E58" s="122"/>
      <c r="F58" s="315"/>
      <c r="G58" s="315"/>
      <c r="H58" s="315"/>
      <c r="I58" s="315"/>
    </row>
    <row r="59" spans="1:9" s="391" customFormat="1" ht="11.25">
      <c r="A59" s="314"/>
      <c r="C59" s="315"/>
      <c r="D59" s="315"/>
      <c r="E59" s="122"/>
      <c r="F59" s="315"/>
      <c r="G59" s="315"/>
      <c r="H59" s="315"/>
      <c r="I59" s="315"/>
    </row>
    <row r="60" spans="1:9" s="391" customFormat="1" ht="11.25">
      <c r="A60" s="314"/>
      <c r="C60" s="315"/>
      <c r="D60" s="315"/>
      <c r="E60" s="122"/>
      <c r="F60" s="315"/>
      <c r="G60" s="315"/>
      <c r="H60" s="315"/>
      <c r="I60" s="315"/>
    </row>
    <row r="61" spans="1:9" s="391" customFormat="1" ht="11.25">
      <c r="A61" s="314"/>
      <c r="C61" s="315"/>
      <c r="D61" s="315"/>
      <c r="E61" s="122"/>
      <c r="F61" s="315"/>
      <c r="G61" s="315"/>
      <c r="H61" s="315"/>
      <c r="I61" s="315"/>
    </row>
    <row r="62" spans="1:9" s="391" customFormat="1" ht="11.25">
      <c r="A62" s="314"/>
      <c r="C62" s="315"/>
      <c r="D62" s="315"/>
      <c r="E62" s="122"/>
      <c r="F62" s="315"/>
      <c r="G62" s="315"/>
      <c r="H62" s="315"/>
      <c r="I62" s="315"/>
    </row>
    <row r="63" spans="1:9" s="391" customFormat="1" ht="11.25">
      <c r="A63" s="314"/>
      <c r="C63" s="315"/>
      <c r="D63" s="315"/>
      <c r="E63" s="122"/>
      <c r="F63" s="315"/>
      <c r="G63" s="315"/>
      <c r="H63" s="315"/>
      <c r="I63" s="315"/>
    </row>
    <row r="64" spans="1:9" s="391" customFormat="1" ht="11.25">
      <c r="A64" s="314"/>
      <c r="C64" s="315"/>
      <c r="D64" s="315"/>
      <c r="E64" s="122"/>
      <c r="F64" s="315"/>
      <c r="G64" s="315"/>
      <c r="H64" s="315"/>
      <c r="I64" s="315"/>
    </row>
    <row r="65" spans="1:9" s="391" customFormat="1" ht="11.25">
      <c r="A65" s="314"/>
      <c r="C65" s="315"/>
      <c r="D65" s="315"/>
      <c r="E65" s="122"/>
      <c r="F65" s="315"/>
      <c r="G65" s="315"/>
      <c r="H65" s="315"/>
      <c r="I65" s="315"/>
    </row>
    <row r="66" spans="1:9" s="391" customFormat="1" ht="11.25">
      <c r="A66" s="314"/>
      <c r="C66" s="315"/>
      <c r="D66" s="315"/>
      <c r="E66" s="122"/>
      <c r="F66" s="315"/>
      <c r="G66" s="315"/>
      <c r="H66" s="315"/>
      <c r="I66" s="315"/>
    </row>
    <row r="67" spans="1:9" s="391" customFormat="1" ht="11.25">
      <c r="A67" s="314"/>
      <c r="C67" s="315"/>
      <c r="D67" s="315"/>
      <c r="E67" s="122"/>
      <c r="F67" s="315"/>
      <c r="G67" s="315"/>
      <c r="H67" s="315"/>
      <c r="I67" s="315"/>
    </row>
    <row r="68" spans="1:9" s="391" customFormat="1" ht="11.25">
      <c r="A68" s="314"/>
      <c r="C68" s="315"/>
      <c r="D68" s="315"/>
      <c r="E68" s="122"/>
      <c r="F68" s="315"/>
      <c r="G68" s="315"/>
      <c r="H68" s="315"/>
      <c r="I68" s="315"/>
    </row>
    <row r="69" spans="1:9" s="391" customFormat="1" ht="11.25">
      <c r="A69" s="314"/>
      <c r="C69" s="315"/>
      <c r="D69" s="315"/>
      <c r="E69" s="122"/>
      <c r="F69" s="315"/>
      <c r="G69" s="315"/>
      <c r="H69" s="315"/>
      <c r="I69" s="315"/>
    </row>
    <row r="70" spans="1:9" s="391" customFormat="1" ht="11.25">
      <c r="A70" s="314"/>
      <c r="C70" s="315"/>
      <c r="D70" s="315"/>
      <c r="E70" s="122"/>
      <c r="F70" s="315"/>
      <c r="G70" s="315"/>
      <c r="H70" s="315"/>
      <c r="I70" s="315"/>
    </row>
    <row r="71" spans="1:9" s="391" customFormat="1" ht="11.25">
      <c r="A71" s="314"/>
      <c r="C71" s="315"/>
      <c r="D71" s="315"/>
      <c r="E71" s="122"/>
      <c r="F71" s="315"/>
      <c r="G71" s="315"/>
      <c r="H71" s="315"/>
      <c r="I71" s="315"/>
    </row>
    <row r="72" spans="1:9" s="391" customFormat="1" ht="11.25">
      <c r="A72" s="314"/>
      <c r="C72" s="315"/>
      <c r="D72" s="315"/>
      <c r="E72" s="122"/>
      <c r="F72" s="315"/>
      <c r="G72" s="315"/>
      <c r="H72" s="315"/>
      <c r="I72" s="315"/>
    </row>
    <row r="73" spans="1:9" s="391" customFormat="1" ht="11.25">
      <c r="A73" s="314"/>
      <c r="C73" s="315"/>
      <c r="D73" s="315"/>
      <c r="E73" s="122"/>
      <c r="F73" s="315"/>
      <c r="G73" s="315"/>
      <c r="H73" s="315"/>
      <c r="I73" s="315"/>
    </row>
    <row r="74" spans="1:9" s="391" customFormat="1" ht="11.25">
      <c r="A74" s="314"/>
      <c r="C74" s="315"/>
      <c r="D74" s="315"/>
      <c r="E74" s="122"/>
      <c r="F74" s="315"/>
      <c r="G74" s="315"/>
      <c r="H74" s="315"/>
      <c r="I74" s="315"/>
    </row>
    <row r="75" spans="1:9" s="391" customFormat="1" ht="11.25">
      <c r="A75" s="314"/>
      <c r="C75" s="315"/>
      <c r="D75" s="315"/>
      <c r="E75" s="122"/>
      <c r="F75" s="315"/>
      <c r="G75" s="315"/>
      <c r="H75" s="315"/>
      <c r="I75" s="315"/>
    </row>
    <row r="76" spans="1:9" s="391" customFormat="1" ht="11.25">
      <c r="A76" s="314"/>
      <c r="C76" s="315"/>
      <c r="D76" s="315"/>
      <c r="E76" s="122"/>
      <c r="F76" s="315"/>
      <c r="G76" s="315"/>
      <c r="H76" s="315"/>
      <c r="I76" s="315"/>
    </row>
    <row r="77" spans="1:9" s="391" customFormat="1" ht="11.25">
      <c r="A77" s="314"/>
      <c r="C77" s="315"/>
      <c r="D77" s="315"/>
      <c r="E77" s="122"/>
      <c r="F77" s="315"/>
      <c r="G77" s="315"/>
      <c r="H77" s="315"/>
      <c r="I77" s="315"/>
    </row>
    <row r="78" spans="1:9" s="391" customFormat="1" ht="11.25">
      <c r="A78" s="314"/>
      <c r="C78" s="315"/>
      <c r="D78" s="315"/>
      <c r="E78" s="122"/>
      <c r="F78" s="315"/>
      <c r="G78" s="315"/>
      <c r="H78" s="315"/>
      <c r="I78" s="315"/>
    </row>
    <row r="79" spans="1:9" s="391" customFormat="1" ht="11.25">
      <c r="A79" s="314"/>
      <c r="C79" s="315"/>
      <c r="D79" s="315"/>
      <c r="E79" s="122"/>
      <c r="F79" s="315"/>
      <c r="G79" s="315"/>
      <c r="H79" s="315"/>
      <c r="I79" s="315"/>
    </row>
    <row r="80" spans="1:9" s="391" customFormat="1" ht="11.25">
      <c r="A80" s="314"/>
      <c r="C80" s="315"/>
      <c r="D80" s="315"/>
      <c r="E80" s="122"/>
      <c r="F80" s="315"/>
      <c r="G80" s="315"/>
      <c r="H80" s="315"/>
      <c r="I80" s="315"/>
    </row>
    <row r="81" spans="1:9" s="391" customFormat="1" ht="11.25">
      <c r="A81" s="314"/>
      <c r="C81" s="315"/>
      <c r="D81" s="315"/>
      <c r="E81" s="122"/>
      <c r="F81" s="315"/>
      <c r="G81" s="315"/>
      <c r="H81" s="315"/>
      <c r="I81" s="315"/>
    </row>
    <row r="82" spans="1:9" s="391" customFormat="1" ht="11.25">
      <c r="A82" s="314"/>
      <c r="C82" s="315"/>
      <c r="D82" s="315"/>
      <c r="E82" s="122"/>
      <c r="F82" s="315"/>
      <c r="G82" s="315"/>
      <c r="H82" s="315"/>
      <c r="I82" s="315"/>
    </row>
    <row r="83" spans="1:9" s="391" customFormat="1" ht="11.25">
      <c r="A83" s="314"/>
      <c r="C83" s="315"/>
      <c r="D83" s="315"/>
      <c r="E83" s="122"/>
      <c r="F83" s="315"/>
      <c r="G83" s="315"/>
      <c r="H83" s="315"/>
      <c r="I83" s="315"/>
    </row>
    <row r="84" spans="1:9" s="391" customFormat="1" ht="11.25">
      <c r="A84" s="314"/>
      <c r="C84" s="315"/>
      <c r="D84" s="315"/>
      <c r="E84" s="122"/>
      <c r="F84" s="315"/>
      <c r="G84" s="315"/>
      <c r="H84" s="315"/>
      <c r="I84" s="315"/>
    </row>
    <row r="85" spans="1:9" s="391" customFormat="1" ht="11.25">
      <c r="A85" s="314"/>
      <c r="C85" s="315"/>
      <c r="D85" s="315"/>
      <c r="E85" s="122"/>
      <c r="F85" s="315"/>
      <c r="G85" s="315"/>
      <c r="H85" s="315"/>
      <c r="I85" s="315"/>
    </row>
    <row r="86" spans="1:9" s="391" customFormat="1" ht="11.25">
      <c r="A86" s="314"/>
      <c r="C86" s="315"/>
      <c r="D86" s="315"/>
      <c r="E86" s="122"/>
      <c r="F86" s="315"/>
      <c r="G86" s="315"/>
      <c r="H86" s="315"/>
      <c r="I86" s="315"/>
    </row>
    <row r="87" spans="1:9" s="391" customFormat="1" ht="11.25">
      <c r="A87" s="314"/>
      <c r="C87" s="315"/>
      <c r="D87" s="315"/>
      <c r="E87" s="122"/>
      <c r="F87" s="315"/>
      <c r="G87" s="315"/>
      <c r="H87" s="315"/>
      <c r="I87" s="315"/>
    </row>
    <row r="88" spans="1:9" s="391" customFormat="1" ht="11.25">
      <c r="A88" s="314"/>
      <c r="C88" s="315"/>
      <c r="D88" s="315"/>
      <c r="E88" s="122"/>
      <c r="F88" s="315"/>
      <c r="G88" s="315"/>
      <c r="H88" s="315"/>
      <c r="I88" s="315"/>
    </row>
    <row r="89" spans="1:9" s="391" customFormat="1" ht="11.25">
      <c r="A89" s="314"/>
      <c r="C89" s="315"/>
      <c r="D89" s="315"/>
      <c r="E89" s="122"/>
      <c r="F89" s="315"/>
      <c r="G89" s="315"/>
      <c r="H89" s="315"/>
      <c r="I89" s="315"/>
    </row>
    <row r="90" spans="1:9" s="391" customFormat="1" ht="11.25">
      <c r="A90" s="314"/>
      <c r="C90" s="315"/>
      <c r="D90" s="315"/>
      <c r="E90" s="122"/>
      <c r="F90" s="315"/>
      <c r="G90" s="315"/>
      <c r="H90" s="315"/>
      <c r="I90" s="315"/>
    </row>
    <row r="91" spans="1:9" s="391" customFormat="1" ht="11.25">
      <c r="A91" s="314"/>
      <c r="C91" s="315"/>
      <c r="D91" s="315"/>
      <c r="E91" s="122"/>
      <c r="F91" s="315"/>
      <c r="G91" s="315"/>
      <c r="H91" s="315"/>
      <c r="I91" s="315"/>
    </row>
    <row r="92" spans="1:9" s="391" customFormat="1" ht="11.25">
      <c r="A92" s="314"/>
      <c r="C92" s="315"/>
      <c r="D92" s="315"/>
      <c r="E92" s="122"/>
      <c r="F92" s="315"/>
      <c r="G92" s="315"/>
      <c r="H92" s="315"/>
      <c r="I92" s="315"/>
    </row>
    <row r="93" spans="1:9" s="391" customFormat="1" ht="11.25">
      <c r="A93" s="314"/>
      <c r="C93" s="315"/>
      <c r="D93" s="315"/>
      <c r="E93" s="122"/>
      <c r="F93" s="315"/>
      <c r="G93" s="315"/>
      <c r="H93" s="315"/>
      <c r="I93" s="315"/>
    </row>
    <row r="94" spans="1:9" s="391" customFormat="1" ht="11.25">
      <c r="A94" s="314"/>
      <c r="C94" s="315"/>
      <c r="D94" s="315"/>
      <c r="E94" s="122"/>
      <c r="F94" s="315"/>
      <c r="G94" s="315"/>
      <c r="H94" s="315"/>
      <c r="I94" s="315"/>
    </row>
    <row r="95" spans="1:9" s="391" customFormat="1" ht="11.25">
      <c r="A95" s="314"/>
      <c r="C95" s="315"/>
      <c r="D95" s="315"/>
      <c r="E95" s="122"/>
      <c r="F95" s="315"/>
      <c r="G95" s="315"/>
      <c r="H95" s="315"/>
      <c r="I95" s="315"/>
    </row>
    <row r="96" spans="1:9" s="391" customFormat="1" ht="11.25">
      <c r="A96" s="314"/>
      <c r="C96" s="315"/>
      <c r="D96" s="315"/>
      <c r="E96" s="122"/>
      <c r="F96" s="315"/>
      <c r="G96" s="315"/>
      <c r="H96" s="315"/>
      <c r="I96" s="315"/>
    </row>
    <row r="97" spans="1:9" s="391" customFormat="1" ht="11.25">
      <c r="A97" s="314"/>
      <c r="C97" s="315"/>
      <c r="D97" s="315"/>
      <c r="E97" s="122"/>
      <c r="F97" s="315"/>
      <c r="G97" s="315"/>
      <c r="H97" s="315"/>
      <c r="I97" s="315"/>
    </row>
    <row r="98" spans="1:9" s="391" customFormat="1" ht="11.25">
      <c r="A98" s="314"/>
      <c r="C98" s="315"/>
      <c r="D98" s="315"/>
      <c r="E98" s="122"/>
      <c r="F98" s="315"/>
      <c r="G98" s="315"/>
      <c r="H98" s="315"/>
      <c r="I98" s="315"/>
    </row>
    <row r="99" spans="1:9" s="391" customFormat="1" ht="11.25">
      <c r="A99" s="314"/>
      <c r="C99" s="315"/>
      <c r="D99" s="315"/>
      <c r="E99" s="122"/>
      <c r="F99" s="315"/>
      <c r="G99" s="315"/>
      <c r="H99" s="315"/>
      <c r="I99" s="315"/>
    </row>
    <row r="100" spans="1:9" s="391" customFormat="1" ht="11.25">
      <c r="A100" s="314"/>
      <c r="C100" s="315"/>
      <c r="D100" s="315"/>
      <c r="E100" s="122"/>
      <c r="F100" s="315"/>
      <c r="G100" s="315"/>
      <c r="H100" s="315"/>
      <c r="I100" s="315"/>
    </row>
    <row r="101" spans="1:9" s="391" customFormat="1" ht="11.25">
      <c r="A101" s="314"/>
      <c r="C101" s="315"/>
      <c r="D101" s="315"/>
      <c r="E101" s="122"/>
      <c r="F101" s="315"/>
      <c r="G101" s="315"/>
      <c r="H101" s="315"/>
      <c r="I101" s="315"/>
    </row>
    <row r="102" spans="1:9" s="391" customFormat="1" ht="11.25">
      <c r="A102" s="314"/>
      <c r="C102" s="315"/>
      <c r="D102" s="315"/>
      <c r="E102" s="122"/>
      <c r="F102" s="315"/>
      <c r="G102" s="315"/>
      <c r="H102" s="315"/>
      <c r="I102" s="315"/>
    </row>
  </sheetData>
  <sheetProtection selectLockedCells="1"/>
  <mergeCells count="12">
    <mergeCell ref="E7:E10"/>
    <mergeCell ref="A15:B15"/>
    <mergeCell ref="A3:F3"/>
    <mergeCell ref="G3:J3"/>
    <mergeCell ref="A6:B10"/>
    <mergeCell ref="C6:C10"/>
    <mergeCell ref="D6:D10"/>
    <mergeCell ref="F6:F10"/>
    <mergeCell ref="G6:G10"/>
    <mergeCell ref="H6:H10"/>
    <mergeCell ref="I6:I10"/>
    <mergeCell ref="J6:J10"/>
  </mergeCells>
  <phoneticPr fontId="24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02"/>
  <sheetViews>
    <sheetView view="pageBreakPreview" topLeftCell="I12" zoomScaleNormal="100" zoomScaleSheetLayoutView="100" workbookViewId="0">
      <selection activeCell="P43" sqref="P43"/>
    </sheetView>
  </sheetViews>
  <sheetFormatPr defaultRowHeight="14.25"/>
  <cols>
    <col min="1" max="1" width="11.625" style="246" customWidth="1"/>
    <col min="2" max="2" width="12.625" style="330" customWidth="1"/>
    <col min="3" max="7" width="11.625" style="330" customWidth="1"/>
    <col min="8" max="10" width="9.625" style="330" customWidth="1"/>
    <col min="11" max="11" width="11" style="330" customWidth="1"/>
    <col min="12" max="12" width="9.125" style="330" customWidth="1"/>
    <col min="13" max="14" width="10.875" style="330" customWidth="1"/>
    <col min="15" max="15" width="11.625" style="330" customWidth="1"/>
    <col min="16" max="16" width="15.625" style="330" customWidth="1"/>
    <col min="17" max="17" width="10.625" style="330" customWidth="1"/>
    <col min="18" max="18" width="9.75" style="330" customWidth="1"/>
    <col min="19" max="19" width="9.125" style="330" customWidth="1"/>
    <col min="20" max="20" width="7.625" style="330" customWidth="1"/>
    <col min="21" max="21" width="9.875" style="330" customWidth="1"/>
    <col min="22" max="22" width="9.875" style="331" customWidth="1"/>
    <col min="23" max="23" width="10" style="329" customWidth="1"/>
    <col min="24" max="16384" width="9" style="329"/>
  </cols>
  <sheetData>
    <row r="1" spans="1:23" s="401" customFormat="1" ht="14.1" customHeight="1">
      <c r="A1" s="227" t="s">
        <v>660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228" t="s">
        <v>546</v>
      </c>
      <c r="P1" s="227" t="s">
        <v>661</v>
      </c>
      <c r="Q1" s="400"/>
      <c r="R1" s="400"/>
      <c r="S1" s="400"/>
      <c r="T1" s="400"/>
      <c r="U1" s="400"/>
      <c r="V1" s="400"/>
      <c r="W1" s="228"/>
    </row>
    <row r="2" spans="1:23" ht="14.1" customHeight="1">
      <c r="A2" s="227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228"/>
      <c r="P2" s="227"/>
      <c r="Q2" s="326"/>
      <c r="R2" s="326"/>
      <c r="S2" s="326"/>
      <c r="T2" s="326"/>
      <c r="U2" s="326"/>
      <c r="V2" s="326"/>
      <c r="W2" s="228"/>
    </row>
    <row r="3" spans="1:23" s="229" customFormat="1" ht="20.100000000000001" customHeight="1">
      <c r="A3" s="805" t="s">
        <v>137</v>
      </c>
      <c r="B3" s="805"/>
      <c r="C3" s="805"/>
      <c r="D3" s="805"/>
      <c r="E3" s="805"/>
      <c r="F3" s="805"/>
      <c r="G3" s="805"/>
      <c r="H3" s="806" t="s">
        <v>138</v>
      </c>
      <c r="I3" s="806"/>
      <c r="J3" s="806"/>
      <c r="K3" s="806"/>
      <c r="L3" s="806"/>
      <c r="M3" s="806"/>
      <c r="N3" s="806"/>
      <c r="O3" s="806"/>
      <c r="P3" s="805" t="s">
        <v>139</v>
      </c>
      <c r="Q3" s="805"/>
      <c r="R3" s="805"/>
      <c r="S3" s="805"/>
      <c r="T3" s="805"/>
      <c r="U3" s="805"/>
      <c r="V3" s="805"/>
      <c r="W3" s="805"/>
    </row>
    <row r="4" spans="1:23" s="231" customFormat="1" ht="24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807" t="s">
        <v>506</v>
      </c>
      <c r="Q4" s="807"/>
      <c r="R4" s="807"/>
      <c r="S4" s="807"/>
      <c r="T4" s="807"/>
      <c r="U4" s="807"/>
      <c r="V4" s="807"/>
      <c r="W4" s="807"/>
    </row>
    <row r="5" spans="1:23" s="232" customFormat="1" ht="18" customHeight="1" thickBot="1">
      <c r="A5" s="232" t="s">
        <v>96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4" t="s">
        <v>97</v>
      </c>
      <c r="P5" s="232" t="s">
        <v>96</v>
      </c>
      <c r="Q5" s="233"/>
      <c r="R5" s="233"/>
      <c r="S5" s="233"/>
      <c r="T5" s="233"/>
      <c r="U5" s="233"/>
      <c r="W5" s="234" t="s">
        <v>97</v>
      </c>
    </row>
    <row r="6" spans="1:23" s="235" customFormat="1" ht="18.95" customHeight="1">
      <c r="A6" s="808" t="s">
        <v>214</v>
      </c>
      <c r="B6" s="811" t="s">
        <v>423</v>
      </c>
      <c r="C6" s="814" t="s">
        <v>583</v>
      </c>
      <c r="D6" s="815"/>
      <c r="E6" s="815"/>
      <c r="F6" s="784"/>
      <c r="G6" s="538" t="s">
        <v>581</v>
      </c>
      <c r="H6" s="536" t="s">
        <v>582</v>
      </c>
      <c r="I6" s="536"/>
      <c r="J6" s="537"/>
      <c r="K6" s="816" t="s">
        <v>584</v>
      </c>
      <c r="L6" s="817"/>
      <c r="M6" s="817"/>
      <c r="N6" s="817"/>
      <c r="O6" s="818" t="s">
        <v>215</v>
      </c>
      <c r="P6" s="808" t="s">
        <v>208</v>
      </c>
      <c r="Q6" s="821" t="s">
        <v>585</v>
      </c>
      <c r="R6" s="817"/>
      <c r="S6" s="817"/>
      <c r="T6" s="817"/>
      <c r="U6" s="817"/>
      <c r="V6" s="817"/>
      <c r="W6" s="822"/>
    </row>
    <row r="7" spans="1:23" s="235" customFormat="1" ht="18.95" customHeight="1">
      <c r="A7" s="809"/>
      <c r="B7" s="812"/>
      <c r="C7" s="771"/>
      <c r="D7" s="797" t="s">
        <v>99</v>
      </c>
      <c r="E7" s="797" t="s">
        <v>216</v>
      </c>
      <c r="F7" s="797" t="s">
        <v>217</v>
      </c>
      <c r="G7" s="804"/>
      <c r="H7" s="785" t="s">
        <v>99</v>
      </c>
      <c r="I7" s="797" t="s">
        <v>216</v>
      </c>
      <c r="J7" s="797" t="s">
        <v>217</v>
      </c>
      <c r="K7" s="803"/>
      <c r="L7" s="797" t="s">
        <v>99</v>
      </c>
      <c r="M7" s="797" t="s">
        <v>216</v>
      </c>
      <c r="N7" s="785" t="s">
        <v>217</v>
      </c>
      <c r="O7" s="819"/>
      <c r="P7" s="809"/>
      <c r="Q7" s="803"/>
      <c r="R7" s="797" t="s">
        <v>218</v>
      </c>
      <c r="S7" s="797" t="s">
        <v>216</v>
      </c>
      <c r="T7" s="797" t="s">
        <v>100</v>
      </c>
      <c r="U7" s="797" t="s">
        <v>219</v>
      </c>
      <c r="V7" s="799" t="s">
        <v>281</v>
      </c>
      <c r="W7" s="801" t="s">
        <v>217</v>
      </c>
    </row>
    <row r="8" spans="1:23" s="235" customFormat="1" ht="18.95" customHeight="1">
      <c r="A8" s="809"/>
      <c r="B8" s="812"/>
      <c r="C8" s="771"/>
      <c r="D8" s="797"/>
      <c r="E8" s="797"/>
      <c r="F8" s="797"/>
      <c r="G8" s="801"/>
      <c r="H8" s="785"/>
      <c r="I8" s="797"/>
      <c r="J8" s="797"/>
      <c r="K8" s="797"/>
      <c r="L8" s="797"/>
      <c r="M8" s="797"/>
      <c r="N8" s="785"/>
      <c r="O8" s="819"/>
      <c r="P8" s="809"/>
      <c r="Q8" s="797"/>
      <c r="R8" s="797"/>
      <c r="S8" s="797"/>
      <c r="T8" s="797"/>
      <c r="U8" s="797"/>
      <c r="V8" s="799"/>
      <c r="W8" s="801"/>
    </row>
    <row r="9" spans="1:23" s="235" customFormat="1" ht="18.95" customHeight="1">
      <c r="A9" s="810"/>
      <c r="B9" s="813"/>
      <c r="C9" s="772"/>
      <c r="D9" s="798"/>
      <c r="E9" s="798"/>
      <c r="F9" s="798"/>
      <c r="G9" s="802"/>
      <c r="H9" s="786"/>
      <c r="I9" s="798"/>
      <c r="J9" s="798"/>
      <c r="K9" s="798"/>
      <c r="L9" s="798"/>
      <c r="M9" s="798"/>
      <c r="N9" s="786"/>
      <c r="O9" s="820"/>
      <c r="P9" s="810"/>
      <c r="Q9" s="798"/>
      <c r="R9" s="798"/>
      <c r="S9" s="798"/>
      <c r="T9" s="798"/>
      <c r="U9" s="798"/>
      <c r="V9" s="800"/>
      <c r="W9" s="802"/>
    </row>
    <row r="10" spans="1:23" s="238" customFormat="1" ht="16.7" customHeight="1">
      <c r="A10" s="239" t="s">
        <v>560</v>
      </c>
      <c r="B10" s="402">
        <v>19742283.5</v>
      </c>
      <c r="C10" s="402">
        <v>229437</v>
      </c>
      <c r="D10" s="402">
        <v>8720</v>
      </c>
      <c r="E10" s="402">
        <v>173873</v>
      </c>
      <c r="F10" s="402">
        <v>46844</v>
      </c>
      <c r="G10" s="402">
        <v>863479</v>
      </c>
      <c r="H10" s="402">
        <v>89835</v>
      </c>
      <c r="I10" s="402">
        <v>706110</v>
      </c>
      <c r="J10" s="402">
        <v>67534</v>
      </c>
      <c r="K10" s="402">
        <v>9436845</v>
      </c>
      <c r="L10" s="402">
        <v>270453</v>
      </c>
      <c r="M10" s="402">
        <v>5703060</v>
      </c>
      <c r="N10" s="402">
        <v>3463332</v>
      </c>
      <c r="O10" s="236" t="s">
        <v>412</v>
      </c>
      <c r="P10" s="237" t="s">
        <v>412</v>
      </c>
      <c r="Q10" s="402">
        <v>9212522.5</v>
      </c>
      <c r="R10" s="402">
        <v>185318</v>
      </c>
      <c r="S10" s="402">
        <v>193585</v>
      </c>
      <c r="T10" s="402">
        <v>59</v>
      </c>
      <c r="U10" s="402">
        <v>2614464</v>
      </c>
      <c r="V10" s="402">
        <v>4860085.5</v>
      </c>
      <c r="W10" s="402">
        <v>1349011</v>
      </c>
    </row>
    <row r="11" spans="1:23" s="238" customFormat="1" ht="16.7" customHeight="1">
      <c r="A11" s="239" t="s">
        <v>561</v>
      </c>
      <c r="B11" s="402">
        <v>20816836.600000001</v>
      </c>
      <c r="C11" s="402">
        <v>230684.5</v>
      </c>
      <c r="D11" s="402">
        <v>9673.5</v>
      </c>
      <c r="E11" s="402">
        <v>174913.3</v>
      </c>
      <c r="F11" s="402">
        <v>46097.7</v>
      </c>
      <c r="G11" s="402">
        <v>883984.4</v>
      </c>
      <c r="H11" s="402">
        <v>93035</v>
      </c>
      <c r="I11" s="402">
        <v>708201.3</v>
      </c>
      <c r="J11" s="402">
        <v>82748.100000000006</v>
      </c>
      <c r="K11" s="402">
        <v>10018015.4</v>
      </c>
      <c r="L11" s="402">
        <v>278299</v>
      </c>
      <c r="M11" s="402">
        <v>5950964.9000000004</v>
      </c>
      <c r="N11" s="402">
        <v>3788751.5</v>
      </c>
      <c r="O11" s="236" t="s">
        <v>507</v>
      </c>
      <c r="P11" s="237" t="s">
        <v>507</v>
      </c>
      <c r="Q11" s="402">
        <v>9684152.3000000007</v>
      </c>
      <c r="R11" s="402">
        <v>270075</v>
      </c>
      <c r="S11" s="402">
        <v>196031</v>
      </c>
      <c r="T11" s="402">
        <v>59</v>
      </c>
      <c r="U11" s="402">
        <v>2733880.7</v>
      </c>
      <c r="V11" s="402">
        <v>5059760.9000000004</v>
      </c>
      <c r="W11" s="402">
        <v>1424345.7</v>
      </c>
    </row>
    <row r="12" spans="1:23" s="238" customFormat="1" ht="16.7" customHeight="1">
      <c r="A12" s="239" t="s">
        <v>562</v>
      </c>
      <c r="B12" s="402">
        <v>21743637</v>
      </c>
      <c r="C12" s="402">
        <v>230950</v>
      </c>
      <c r="D12" s="402">
        <v>13541</v>
      </c>
      <c r="E12" s="402">
        <v>174913</v>
      </c>
      <c r="F12" s="402">
        <v>42496</v>
      </c>
      <c r="G12" s="402">
        <v>945258</v>
      </c>
      <c r="H12" s="402">
        <v>111510</v>
      </c>
      <c r="I12" s="402">
        <v>761730</v>
      </c>
      <c r="J12" s="402">
        <v>72018</v>
      </c>
      <c r="K12" s="402">
        <v>10448028</v>
      </c>
      <c r="L12" s="402">
        <v>345469</v>
      </c>
      <c r="M12" s="402">
        <v>6126872</v>
      </c>
      <c r="N12" s="402">
        <v>3975687</v>
      </c>
      <c r="O12" s="236" t="s">
        <v>508</v>
      </c>
      <c r="P12" s="237" t="s">
        <v>508</v>
      </c>
      <c r="Q12" s="402">
        <v>10119401</v>
      </c>
      <c r="R12" s="402">
        <v>337606</v>
      </c>
      <c r="S12" s="402">
        <v>203642</v>
      </c>
      <c r="T12" s="402">
        <v>59</v>
      </c>
      <c r="U12" s="402">
        <v>2906609</v>
      </c>
      <c r="V12" s="402">
        <v>5439032</v>
      </c>
      <c r="W12" s="402">
        <v>1232453</v>
      </c>
    </row>
    <row r="13" spans="1:23" s="238" customFormat="1" ht="16.7" customHeight="1">
      <c r="A13" s="239" t="s">
        <v>531</v>
      </c>
      <c r="B13" s="402">
        <v>22779232</v>
      </c>
      <c r="C13" s="402">
        <v>227629</v>
      </c>
      <c r="D13" s="402">
        <v>11929</v>
      </c>
      <c r="E13" s="402">
        <v>173524</v>
      </c>
      <c r="F13" s="402">
        <v>42176</v>
      </c>
      <c r="G13" s="402">
        <v>989842</v>
      </c>
      <c r="H13" s="402">
        <v>108858</v>
      </c>
      <c r="I13" s="402">
        <v>807598</v>
      </c>
      <c r="J13" s="402">
        <v>73386</v>
      </c>
      <c r="K13" s="402">
        <v>11080898</v>
      </c>
      <c r="L13" s="402">
        <v>358194</v>
      </c>
      <c r="M13" s="402">
        <v>6316259</v>
      </c>
      <c r="N13" s="402">
        <v>4406445</v>
      </c>
      <c r="O13" s="236" t="s">
        <v>531</v>
      </c>
      <c r="P13" s="237" t="s">
        <v>531</v>
      </c>
      <c r="Q13" s="402">
        <v>10480863</v>
      </c>
      <c r="R13" s="402">
        <v>326576</v>
      </c>
      <c r="S13" s="402">
        <v>209289</v>
      </c>
      <c r="T13" s="402">
        <v>59</v>
      </c>
      <c r="U13" s="402">
        <v>2664586</v>
      </c>
      <c r="V13" s="402">
        <v>5252820</v>
      </c>
      <c r="W13" s="402">
        <v>2027533</v>
      </c>
    </row>
    <row r="14" spans="1:23" s="238" customFormat="1" ht="16.7" customHeight="1">
      <c r="A14" s="240">
        <v>2017</v>
      </c>
      <c r="B14" s="431">
        <f t="shared" ref="B14:M14" si="0">SUM(B16:B40)</f>
        <v>23772679</v>
      </c>
      <c r="C14" s="431">
        <f t="shared" si="0"/>
        <v>231982</v>
      </c>
      <c r="D14" s="431">
        <f t="shared" si="0"/>
        <v>12672</v>
      </c>
      <c r="E14" s="431">
        <f t="shared" si="0"/>
        <v>177134</v>
      </c>
      <c r="F14" s="431">
        <f t="shared" si="0"/>
        <v>42176</v>
      </c>
      <c r="G14" s="431">
        <f t="shared" si="0"/>
        <v>1040753</v>
      </c>
      <c r="H14" s="431">
        <f t="shared" si="0"/>
        <v>109054</v>
      </c>
      <c r="I14" s="431">
        <f t="shared" si="0"/>
        <v>852649</v>
      </c>
      <c r="J14" s="431">
        <f t="shared" si="0"/>
        <v>79050</v>
      </c>
      <c r="K14" s="431">
        <f t="shared" si="0"/>
        <v>11712247</v>
      </c>
      <c r="L14" s="431">
        <f t="shared" si="0"/>
        <v>381107</v>
      </c>
      <c r="M14" s="431">
        <f t="shared" si="0"/>
        <v>6521634</v>
      </c>
      <c r="N14" s="431">
        <f>SUM(N16:N40)</f>
        <v>4809506</v>
      </c>
      <c r="O14" s="432">
        <v>2017</v>
      </c>
      <c r="P14" s="240">
        <v>2017</v>
      </c>
      <c r="Q14" s="431">
        <f t="shared" ref="Q14:V14" si="1">SUM(Q16:Q40)</f>
        <v>10787697</v>
      </c>
      <c r="R14" s="431">
        <f t="shared" si="1"/>
        <v>325870</v>
      </c>
      <c r="S14" s="431">
        <f t="shared" si="1"/>
        <v>208638</v>
      </c>
      <c r="T14" s="431">
        <f t="shared" si="1"/>
        <v>59</v>
      </c>
      <c r="U14" s="431">
        <f t="shared" si="1"/>
        <v>2776273</v>
      </c>
      <c r="V14" s="431">
        <f t="shared" si="1"/>
        <v>5327544</v>
      </c>
      <c r="W14" s="431">
        <f>SUM(W16:W40)</f>
        <v>2149313</v>
      </c>
    </row>
    <row r="15" spans="1:23" s="242" customFormat="1" ht="9.9499999999999993" customHeight="1">
      <c r="A15" s="241"/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33"/>
      <c r="P15" s="434"/>
      <c r="Q15" s="402"/>
      <c r="R15" s="402"/>
      <c r="S15" s="402"/>
      <c r="T15" s="402"/>
      <c r="U15" s="402"/>
      <c r="V15" s="402"/>
      <c r="W15" s="402"/>
    </row>
    <row r="16" spans="1:23" s="242" customFormat="1" ht="17.25" customHeight="1">
      <c r="A16" s="241" t="s">
        <v>50</v>
      </c>
      <c r="B16" s="402">
        <f>SUM(C16,G16,K16,Q16)</f>
        <v>2571870</v>
      </c>
      <c r="C16" s="402">
        <f>SUM(D16:F16)</f>
        <v>67077</v>
      </c>
      <c r="D16" s="435">
        <v>1800</v>
      </c>
      <c r="E16" s="435">
        <v>56277</v>
      </c>
      <c r="F16" s="435">
        <v>9000</v>
      </c>
      <c r="G16" s="402">
        <f>SUM(H16:J16)</f>
        <v>153994</v>
      </c>
      <c r="H16" s="435">
        <v>8300</v>
      </c>
      <c r="I16" s="435">
        <v>132294</v>
      </c>
      <c r="J16" s="435">
        <v>13400</v>
      </c>
      <c r="K16" s="402">
        <f>SUM(L16:N16)</f>
        <v>1050923</v>
      </c>
      <c r="L16" s="435">
        <v>18100</v>
      </c>
      <c r="M16" s="435">
        <v>429691</v>
      </c>
      <c r="N16" s="435">
        <v>603132</v>
      </c>
      <c r="O16" s="436" t="s">
        <v>51</v>
      </c>
      <c r="P16" s="437" t="s">
        <v>104</v>
      </c>
      <c r="Q16" s="402">
        <f>SUM(R16:W16)</f>
        <v>1299876</v>
      </c>
      <c r="R16" s="438">
        <v>0</v>
      </c>
      <c r="S16" s="435">
        <v>4371</v>
      </c>
      <c r="T16" s="438">
        <v>0</v>
      </c>
      <c r="U16" s="438">
        <v>0</v>
      </c>
      <c r="V16" s="435">
        <v>1287305</v>
      </c>
      <c r="W16" s="435">
        <v>8200</v>
      </c>
    </row>
    <row r="17" spans="1:23" s="242" customFormat="1" ht="17.25" customHeight="1">
      <c r="A17" s="241" t="s">
        <v>52</v>
      </c>
      <c r="B17" s="402">
        <f t="shared" ref="B17:B38" si="2">SUM(C17,G17,K17,Q17)</f>
        <v>1894773</v>
      </c>
      <c r="C17" s="402">
        <f t="shared" ref="C17:C38" si="3">SUM(D17:F17)</f>
        <v>7206</v>
      </c>
      <c r="D17" s="435">
        <v>1980</v>
      </c>
      <c r="E17" s="435">
        <v>5226</v>
      </c>
      <c r="F17" s="435">
        <v>0</v>
      </c>
      <c r="G17" s="402">
        <f t="shared" ref="G17:G38" si="4">SUM(H17:J17)</f>
        <v>104857</v>
      </c>
      <c r="H17" s="435">
        <v>30989</v>
      </c>
      <c r="I17" s="435">
        <v>73868</v>
      </c>
      <c r="J17" s="435">
        <v>0</v>
      </c>
      <c r="K17" s="402">
        <f t="shared" ref="K17:K38" si="5">SUM(L17:N17)</f>
        <v>963482</v>
      </c>
      <c r="L17" s="438">
        <v>39981</v>
      </c>
      <c r="M17" s="435">
        <v>606034</v>
      </c>
      <c r="N17" s="435">
        <v>317467</v>
      </c>
      <c r="O17" s="436" t="s">
        <v>53</v>
      </c>
      <c r="P17" s="437" t="s">
        <v>105</v>
      </c>
      <c r="Q17" s="402">
        <f t="shared" ref="Q17:Q38" si="6">SUM(R17:W17)</f>
        <v>819228</v>
      </c>
      <c r="R17" s="435">
        <v>91456</v>
      </c>
      <c r="S17" s="435">
        <v>29110</v>
      </c>
      <c r="T17" s="438">
        <v>0</v>
      </c>
      <c r="U17" s="435">
        <v>86827</v>
      </c>
      <c r="V17" s="435">
        <v>600525</v>
      </c>
      <c r="W17" s="435">
        <v>11310</v>
      </c>
    </row>
    <row r="18" spans="1:23" s="242" customFormat="1" ht="17.25" customHeight="1">
      <c r="A18" s="241" t="s">
        <v>54</v>
      </c>
      <c r="B18" s="402">
        <f t="shared" si="2"/>
        <v>857243</v>
      </c>
      <c r="C18" s="402">
        <f t="shared" si="3"/>
        <v>0</v>
      </c>
      <c r="D18" s="435">
        <v>0</v>
      </c>
      <c r="E18" s="435">
        <v>0</v>
      </c>
      <c r="F18" s="435">
        <v>0</v>
      </c>
      <c r="G18" s="402">
        <f t="shared" si="4"/>
        <v>30958</v>
      </c>
      <c r="H18" s="435">
        <v>8039</v>
      </c>
      <c r="I18" s="435">
        <v>22919</v>
      </c>
      <c r="J18" s="435">
        <v>0</v>
      </c>
      <c r="K18" s="402">
        <f t="shared" si="5"/>
        <v>443678</v>
      </c>
      <c r="L18" s="435">
        <v>11172</v>
      </c>
      <c r="M18" s="435">
        <v>275369</v>
      </c>
      <c r="N18" s="435">
        <v>157137</v>
      </c>
      <c r="O18" s="436" t="s">
        <v>55</v>
      </c>
      <c r="P18" s="437" t="s">
        <v>106</v>
      </c>
      <c r="Q18" s="402">
        <f t="shared" si="6"/>
        <v>382607</v>
      </c>
      <c r="R18" s="438">
        <v>0</v>
      </c>
      <c r="S18" s="435">
        <v>3198</v>
      </c>
      <c r="T18" s="438">
        <v>0</v>
      </c>
      <c r="U18" s="435">
        <v>114467</v>
      </c>
      <c r="V18" s="435">
        <v>164093</v>
      </c>
      <c r="W18" s="435">
        <v>100849</v>
      </c>
    </row>
    <row r="19" spans="1:23" s="242" customFormat="1" ht="17.25" customHeight="1">
      <c r="A19" s="241" t="s">
        <v>56</v>
      </c>
      <c r="B19" s="402">
        <f t="shared" si="2"/>
        <v>1994721</v>
      </c>
      <c r="C19" s="402">
        <f t="shared" si="3"/>
        <v>8996</v>
      </c>
      <c r="D19" s="435">
        <v>2625</v>
      </c>
      <c r="E19" s="435">
        <v>6371</v>
      </c>
      <c r="F19" s="435">
        <v>0</v>
      </c>
      <c r="G19" s="402">
        <f t="shared" si="4"/>
        <v>124668</v>
      </c>
      <c r="H19" s="435">
        <v>10232</v>
      </c>
      <c r="I19" s="435">
        <v>110519</v>
      </c>
      <c r="J19" s="435">
        <v>3917</v>
      </c>
      <c r="K19" s="402">
        <f t="shared" si="5"/>
        <v>882535</v>
      </c>
      <c r="L19" s="435">
        <v>3875</v>
      </c>
      <c r="M19" s="435">
        <v>597683</v>
      </c>
      <c r="N19" s="435">
        <v>280977</v>
      </c>
      <c r="O19" s="436" t="s">
        <v>57</v>
      </c>
      <c r="P19" s="437" t="s">
        <v>107</v>
      </c>
      <c r="Q19" s="402">
        <f t="shared" si="6"/>
        <v>978522</v>
      </c>
      <c r="R19" s="435">
        <v>0</v>
      </c>
      <c r="S19" s="435">
        <v>2908</v>
      </c>
      <c r="T19" s="438">
        <v>0</v>
      </c>
      <c r="U19" s="435">
        <v>343965</v>
      </c>
      <c r="V19" s="435">
        <v>11098</v>
      </c>
      <c r="W19" s="435">
        <v>620551</v>
      </c>
    </row>
    <row r="20" spans="1:23" s="242" customFormat="1" ht="17.25" customHeight="1">
      <c r="A20" s="241" t="s">
        <v>58</v>
      </c>
      <c r="B20" s="402">
        <f t="shared" si="2"/>
        <v>1963982</v>
      </c>
      <c r="C20" s="402">
        <f t="shared" si="3"/>
        <v>5511</v>
      </c>
      <c r="D20" s="435">
        <v>1826</v>
      </c>
      <c r="E20" s="435">
        <v>3685</v>
      </c>
      <c r="F20" s="435">
        <v>0</v>
      </c>
      <c r="G20" s="402">
        <f t="shared" si="4"/>
        <v>84015</v>
      </c>
      <c r="H20" s="435">
        <v>16137</v>
      </c>
      <c r="I20" s="435">
        <v>60367</v>
      </c>
      <c r="J20" s="435">
        <v>7511</v>
      </c>
      <c r="K20" s="402">
        <f t="shared" si="5"/>
        <v>1402944</v>
      </c>
      <c r="L20" s="435">
        <v>140781</v>
      </c>
      <c r="M20" s="435">
        <v>1051685</v>
      </c>
      <c r="N20" s="435">
        <v>210478</v>
      </c>
      <c r="O20" s="436" t="s">
        <v>59</v>
      </c>
      <c r="P20" s="437" t="s">
        <v>108</v>
      </c>
      <c r="Q20" s="402">
        <f t="shared" si="6"/>
        <v>471512</v>
      </c>
      <c r="R20" s="435">
        <v>11488</v>
      </c>
      <c r="S20" s="435">
        <v>18991</v>
      </c>
      <c r="T20" s="438">
        <v>0</v>
      </c>
      <c r="U20" s="435">
        <v>407600</v>
      </c>
      <c r="V20" s="435">
        <v>11719</v>
      </c>
      <c r="W20" s="435">
        <v>21714</v>
      </c>
    </row>
    <row r="21" spans="1:23" s="242" customFormat="1" ht="17.25" customHeight="1">
      <c r="A21" s="241" t="s">
        <v>60</v>
      </c>
      <c r="B21" s="402">
        <f t="shared" si="2"/>
        <v>1115323</v>
      </c>
      <c r="C21" s="402">
        <f t="shared" si="3"/>
        <v>7149</v>
      </c>
      <c r="D21" s="435">
        <v>0</v>
      </c>
      <c r="E21" s="435">
        <v>0</v>
      </c>
      <c r="F21" s="435">
        <v>7149</v>
      </c>
      <c r="G21" s="402">
        <f t="shared" si="4"/>
        <v>25704</v>
      </c>
      <c r="H21" s="435">
        <v>3539</v>
      </c>
      <c r="I21" s="435">
        <v>19765</v>
      </c>
      <c r="J21" s="435">
        <v>2400</v>
      </c>
      <c r="K21" s="402">
        <f t="shared" si="5"/>
        <v>702570</v>
      </c>
      <c r="L21" s="435">
        <v>34469</v>
      </c>
      <c r="M21" s="435">
        <v>173184</v>
      </c>
      <c r="N21" s="435">
        <v>494917</v>
      </c>
      <c r="O21" s="436" t="s">
        <v>61</v>
      </c>
      <c r="P21" s="437" t="s">
        <v>109</v>
      </c>
      <c r="Q21" s="402">
        <f t="shared" si="6"/>
        <v>379900</v>
      </c>
      <c r="R21" s="438">
        <v>0</v>
      </c>
      <c r="S21" s="435">
        <v>3</v>
      </c>
      <c r="T21" s="438">
        <v>0</v>
      </c>
      <c r="U21" s="435">
        <v>35585</v>
      </c>
      <c r="V21" s="435">
        <v>269321</v>
      </c>
      <c r="W21" s="435">
        <v>74991</v>
      </c>
    </row>
    <row r="22" spans="1:23" s="242" customFormat="1" ht="17.25" customHeight="1">
      <c r="A22" s="241" t="s">
        <v>62</v>
      </c>
      <c r="B22" s="402">
        <f t="shared" si="2"/>
        <v>1396499</v>
      </c>
      <c r="C22" s="402">
        <f t="shared" si="3"/>
        <v>958</v>
      </c>
      <c r="D22" s="435">
        <v>0</v>
      </c>
      <c r="E22" s="435">
        <v>958</v>
      </c>
      <c r="F22" s="435">
        <v>0</v>
      </c>
      <c r="G22" s="402">
        <f t="shared" si="4"/>
        <v>40849</v>
      </c>
      <c r="H22" s="435">
        <v>3542</v>
      </c>
      <c r="I22" s="435">
        <v>36769</v>
      </c>
      <c r="J22" s="438">
        <v>538</v>
      </c>
      <c r="K22" s="402">
        <f t="shared" si="5"/>
        <v>609951</v>
      </c>
      <c r="L22" s="435">
        <v>110701</v>
      </c>
      <c r="M22" s="435">
        <v>376220</v>
      </c>
      <c r="N22" s="435">
        <v>123030</v>
      </c>
      <c r="O22" s="436" t="s">
        <v>63</v>
      </c>
      <c r="P22" s="437" t="s">
        <v>110</v>
      </c>
      <c r="Q22" s="402">
        <f t="shared" si="6"/>
        <v>744741</v>
      </c>
      <c r="R22" s="435">
        <v>145205</v>
      </c>
      <c r="S22" s="435">
        <v>16384</v>
      </c>
      <c r="T22" s="438">
        <v>0</v>
      </c>
      <c r="U22" s="435">
        <v>32204</v>
      </c>
      <c r="V22" s="435">
        <v>90291</v>
      </c>
      <c r="W22" s="435">
        <v>460657</v>
      </c>
    </row>
    <row r="23" spans="1:23" s="242" customFormat="1" ht="17.25" customHeight="1">
      <c r="A23" s="241" t="s">
        <v>64</v>
      </c>
      <c r="B23" s="402">
        <f t="shared" si="2"/>
        <v>1115120</v>
      </c>
      <c r="C23" s="402">
        <f t="shared" si="3"/>
        <v>15547</v>
      </c>
      <c r="D23" s="435">
        <v>1888</v>
      </c>
      <c r="E23" s="435">
        <v>12606</v>
      </c>
      <c r="F23" s="435">
        <v>1053</v>
      </c>
      <c r="G23" s="402">
        <f t="shared" si="4"/>
        <v>56156</v>
      </c>
      <c r="H23" s="438">
        <v>65</v>
      </c>
      <c r="I23" s="435">
        <v>51807</v>
      </c>
      <c r="J23" s="435">
        <v>4284</v>
      </c>
      <c r="K23" s="402">
        <f t="shared" si="5"/>
        <v>611048</v>
      </c>
      <c r="L23" s="438">
        <v>0</v>
      </c>
      <c r="M23" s="435">
        <v>207148</v>
      </c>
      <c r="N23" s="435">
        <v>403900</v>
      </c>
      <c r="O23" s="436" t="s">
        <v>65</v>
      </c>
      <c r="P23" s="437" t="s">
        <v>111</v>
      </c>
      <c r="Q23" s="402">
        <f t="shared" si="6"/>
        <v>432369</v>
      </c>
      <c r="R23" s="435">
        <v>38617</v>
      </c>
      <c r="S23" s="435">
        <v>0</v>
      </c>
      <c r="T23" s="438">
        <v>0</v>
      </c>
      <c r="U23" s="435">
        <v>128751</v>
      </c>
      <c r="V23" s="435">
        <v>247642</v>
      </c>
      <c r="W23" s="438">
        <v>17359</v>
      </c>
    </row>
    <row r="24" spans="1:23" s="242" customFormat="1" ht="17.25" customHeight="1">
      <c r="A24" s="241" t="s">
        <v>66</v>
      </c>
      <c r="B24" s="402">
        <f t="shared" si="2"/>
        <v>922515</v>
      </c>
      <c r="C24" s="402">
        <f t="shared" si="3"/>
        <v>24831</v>
      </c>
      <c r="D24" s="435">
        <v>0</v>
      </c>
      <c r="E24" s="435">
        <v>24831</v>
      </c>
      <c r="F24" s="435">
        <v>0</v>
      </c>
      <c r="G24" s="402">
        <f t="shared" si="4"/>
        <v>71667</v>
      </c>
      <c r="H24" s="438">
        <v>0</v>
      </c>
      <c r="I24" s="435">
        <v>64497</v>
      </c>
      <c r="J24" s="435">
        <v>7170</v>
      </c>
      <c r="K24" s="402">
        <f t="shared" si="5"/>
        <v>452880</v>
      </c>
      <c r="L24" s="438">
        <v>0</v>
      </c>
      <c r="M24" s="435">
        <v>305807</v>
      </c>
      <c r="N24" s="435">
        <v>147073</v>
      </c>
      <c r="O24" s="436" t="s">
        <v>67</v>
      </c>
      <c r="P24" s="437" t="s">
        <v>112</v>
      </c>
      <c r="Q24" s="402">
        <f t="shared" si="6"/>
        <v>373137</v>
      </c>
      <c r="R24" s="435">
        <v>505</v>
      </c>
      <c r="S24" s="435">
        <v>588</v>
      </c>
      <c r="T24" s="438">
        <v>0</v>
      </c>
      <c r="U24" s="435">
        <v>112045</v>
      </c>
      <c r="V24" s="435">
        <v>259999</v>
      </c>
      <c r="W24" s="435">
        <v>0</v>
      </c>
    </row>
    <row r="25" spans="1:23" s="242" customFormat="1" ht="17.25" customHeight="1">
      <c r="A25" s="241" t="s">
        <v>68</v>
      </c>
      <c r="B25" s="402">
        <f t="shared" si="2"/>
        <v>1575646</v>
      </c>
      <c r="C25" s="402">
        <f t="shared" si="3"/>
        <v>15372</v>
      </c>
      <c r="D25" s="435">
        <v>850</v>
      </c>
      <c r="E25" s="435">
        <v>14522</v>
      </c>
      <c r="F25" s="435">
        <v>0</v>
      </c>
      <c r="G25" s="402">
        <f t="shared" si="4"/>
        <v>71863</v>
      </c>
      <c r="H25" s="435">
        <v>24271</v>
      </c>
      <c r="I25" s="435">
        <v>47592</v>
      </c>
      <c r="J25" s="438">
        <v>0</v>
      </c>
      <c r="K25" s="402">
        <f t="shared" si="5"/>
        <v>568781</v>
      </c>
      <c r="L25" s="435">
        <v>2514</v>
      </c>
      <c r="M25" s="435">
        <v>519542</v>
      </c>
      <c r="N25" s="435">
        <v>46725</v>
      </c>
      <c r="O25" s="436" t="s">
        <v>69</v>
      </c>
      <c r="P25" s="437" t="s">
        <v>113</v>
      </c>
      <c r="Q25" s="402">
        <f t="shared" si="6"/>
        <v>919630</v>
      </c>
      <c r="R25" s="438">
        <v>0</v>
      </c>
      <c r="S25" s="435">
        <v>93880</v>
      </c>
      <c r="T25" s="438">
        <v>0</v>
      </c>
      <c r="U25" s="435">
        <v>679579</v>
      </c>
      <c r="V25" s="435">
        <v>97560</v>
      </c>
      <c r="W25" s="435">
        <v>48611</v>
      </c>
    </row>
    <row r="26" spans="1:23" s="242" customFormat="1" ht="17.25" customHeight="1">
      <c r="A26" s="241" t="s">
        <v>70</v>
      </c>
      <c r="B26" s="402">
        <f t="shared" si="2"/>
        <v>514314</v>
      </c>
      <c r="C26" s="402">
        <f t="shared" si="3"/>
        <v>85</v>
      </c>
      <c r="D26" s="435">
        <v>0</v>
      </c>
      <c r="E26" s="435">
        <v>85</v>
      </c>
      <c r="F26" s="435">
        <v>0</v>
      </c>
      <c r="G26" s="402">
        <f t="shared" si="4"/>
        <v>18366</v>
      </c>
      <c r="H26" s="438">
        <v>0</v>
      </c>
      <c r="I26" s="435">
        <v>14591</v>
      </c>
      <c r="J26" s="435">
        <v>3775</v>
      </c>
      <c r="K26" s="402">
        <f t="shared" si="5"/>
        <v>137105</v>
      </c>
      <c r="L26" s="435">
        <v>240</v>
      </c>
      <c r="M26" s="435">
        <v>56752</v>
      </c>
      <c r="N26" s="435">
        <v>80113</v>
      </c>
      <c r="O26" s="436" t="s">
        <v>71</v>
      </c>
      <c r="P26" s="437" t="s">
        <v>114</v>
      </c>
      <c r="Q26" s="402">
        <f t="shared" si="6"/>
        <v>358758</v>
      </c>
      <c r="R26" s="438">
        <v>0</v>
      </c>
      <c r="S26" s="435">
        <v>23972</v>
      </c>
      <c r="T26" s="438">
        <v>0</v>
      </c>
      <c r="U26" s="438">
        <v>0</v>
      </c>
      <c r="V26" s="435">
        <v>95466</v>
      </c>
      <c r="W26" s="435">
        <v>239320</v>
      </c>
    </row>
    <row r="27" spans="1:23" s="242" customFormat="1" ht="17.25" customHeight="1">
      <c r="A27" s="241" t="s">
        <v>72</v>
      </c>
      <c r="B27" s="402">
        <f t="shared" si="2"/>
        <v>1350660</v>
      </c>
      <c r="C27" s="402">
        <f t="shared" si="3"/>
        <v>10291</v>
      </c>
      <c r="D27" s="435">
        <v>0</v>
      </c>
      <c r="E27" s="435">
        <v>4290</v>
      </c>
      <c r="F27" s="435">
        <v>6001</v>
      </c>
      <c r="G27" s="402">
        <f t="shared" si="4"/>
        <v>20787</v>
      </c>
      <c r="H27" s="438">
        <v>0</v>
      </c>
      <c r="I27" s="435">
        <v>20091</v>
      </c>
      <c r="J27" s="435">
        <v>696</v>
      </c>
      <c r="K27" s="402">
        <f t="shared" si="5"/>
        <v>677254</v>
      </c>
      <c r="L27" s="438">
        <v>0</v>
      </c>
      <c r="M27" s="435">
        <v>256770</v>
      </c>
      <c r="N27" s="435">
        <v>420484</v>
      </c>
      <c r="O27" s="436" t="s">
        <v>73</v>
      </c>
      <c r="P27" s="437" t="s">
        <v>115</v>
      </c>
      <c r="Q27" s="402">
        <f t="shared" si="6"/>
        <v>642328</v>
      </c>
      <c r="R27" s="438">
        <v>0</v>
      </c>
      <c r="S27" s="435">
        <v>0</v>
      </c>
      <c r="T27" s="438">
        <v>0</v>
      </c>
      <c r="U27" s="435">
        <v>2495</v>
      </c>
      <c r="V27" s="435">
        <v>559886</v>
      </c>
      <c r="W27" s="438">
        <v>79947</v>
      </c>
    </row>
    <row r="28" spans="1:23" s="242" customFormat="1" ht="17.25" customHeight="1">
      <c r="A28" s="241" t="s">
        <v>74</v>
      </c>
      <c r="B28" s="402">
        <f t="shared" si="2"/>
        <v>378227</v>
      </c>
      <c r="C28" s="402">
        <f t="shared" si="3"/>
        <v>2360</v>
      </c>
      <c r="D28" s="435">
        <v>0</v>
      </c>
      <c r="E28" s="435">
        <v>2360</v>
      </c>
      <c r="F28" s="435">
        <v>0</v>
      </c>
      <c r="G28" s="402">
        <f t="shared" si="4"/>
        <v>22328</v>
      </c>
      <c r="H28" s="438">
        <v>0</v>
      </c>
      <c r="I28" s="435">
        <v>21808</v>
      </c>
      <c r="J28" s="438">
        <v>520</v>
      </c>
      <c r="K28" s="402">
        <f t="shared" si="5"/>
        <v>214049</v>
      </c>
      <c r="L28" s="438">
        <v>154</v>
      </c>
      <c r="M28" s="435">
        <v>101181</v>
      </c>
      <c r="N28" s="435">
        <v>112714</v>
      </c>
      <c r="O28" s="436" t="s">
        <v>75</v>
      </c>
      <c r="P28" s="437" t="s">
        <v>116</v>
      </c>
      <c r="Q28" s="402">
        <f t="shared" si="6"/>
        <v>139490</v>
      </c>
      <c r="R28" s="438">
        <v>0</v>
      </c>
      <c r="S28" s="435">
        <v>4038</v>
      </c>
      <c r="T28" s="438">
        <v>0</v>
      </c>
      <c r="U28" s="435">
        <v>17273</v>
      </c>
      <c r="V28" s="435">
        <v>116644</v>
      </c>
      <c r="W28" s="438">
        <v>1535</v>
      </c>
    </row>
    <row r="29" spans="1:23" s="242" customFormat="1" ht="17.25" customHeight="1">
      <c r="A29" s="241" t="s">
        <v>76</v>
      </c>
      <c r="B29" s="402">
        <f t="shared" si="2"/>
        <v>497340</v>
      </c>
      <c r="C29" s="402">
        <f t="shared" si="3"/>
        <v>6165</v>
      </c>
      <c r="D29" s="435">
        <v>0</v>
      </c>
      <c r="E29" s="435">
        <v>6165</v>
      </c>
      <c r="F29" s="435">
        <v>0</v>
      </c>
      <c r="G29" s="402">
        <f t="shared" si="4"/>
        <v>320</v>
      </c>
      <c r="H29" s="438">
        <v>0</v>
      </c>
      <c r="I29" s="435">
        <v>320</v>
      </c>
      <c r="J29" s="438">
        <v>0</v>
      </c>
      <c r="K29" s="402">
        <f t="shared" si="5"/>
        <v>246869</v>
      </c>
      <c r="L29" s="438">
        <v>0</v>
      </c>
      <c r="M29" s="435">
        <v>246869</v>
      </c>
      <c r="N29" s="435">
        <v>0</v>
      </c>
      <c r="O29" s="436" t="s">
        <v>77</v>
      </c>
      <c r="P29" s="437" t="s">
        <v>117</v>
      </c>
      <c r="Q29" s="402">
        <f t="shared" si="6"/>
        <v>243986</v>
      </c>
      <c r="R29" s="438">
        <v>0</v>
      </c>
      <c r="S29" s="435">
        <v>0</v>
      </c>
      <c r="T29" s="438">
        <v>0</v>
      </c>
      <c r="U29" s="435">
        <v>242039</v>
      </c>
      <c r="V29" s="435">
        <v>1947</v>
      </c>
      <c r="W29" s="438">
        <v>0</v>
      </c>
    </row>
    <row r="30" spans="1:23" s="242" customFormat="1" ht="17.25" customHeight="1">
      <c r="A30" s="241" t="s">
        <v>78</v>
      </c>
      <c r="B30" s="402">
        <f t="shared" si="2"/>
        <v>744257</v>
      </c>
      <c r="C30" s="402">
        <f t="shared" si="3"/>
        <v>8942</v>
      </c>
      <c r="D30" s="435">
        <v>0</v>
      </c>
      <c r="E30" s="435">
        <v>5306</v>
      </c>
      <c r="F30" s="435">
        <v>3636</v>
      </c>
      <c r="G30" s="402">
        <f t="shared" si="4"/>
        <v>53323</v>
      </c>
      <c r="H30" s="435">
        <v>60</v>
      </c>
      <c r="I30" s="435">
        <v>39868</v>
      </c>
      <c r="J30" s="435">
        <v>13395</v>
      </c>
      <c r="K30" s="402">
        <f t="shared" si="5"/>
        <v>287497</v>
      </c>
      <c r="L30" s="435">
        <v>7726</v>
      </c>
      <c r="M30" s="435">
        <v>125080</v>
      </c>
      <c r="N30" s="435">
        <v>154691</v>
      </c>
      <c r="O30" s="436" t="s">
        <v>79</v>
      </c>
      <c r="P30" s="437" t="s">
        <v>118</v>
      </c>
      <c r="Q30" s="402">
        <f t="shared" si="6"/>
        <v>394495</v>
      </c>
      <c r="R30" s="435">
        <v>703</v>
      </c>
      <c r="S30" s="435">
        <v>6003</v>
      </c>
      <c r="T30" s="438">
        <v>0</v>
      </c>
      <c r="U30" s="435">
        <v>26</v>
      </c>
      <c r="V30" s="435">
        <v>348874</v>
      </c>
      <c r="W30" s="435">
        <v>38889</v>
      </c>
    </row>
    <row r="31" spans="1:23" s="242" customFormat="1" ht="17.25" customHeight="1">
      <c r="A31" s="241" t="s">
        <v>80</v>
      </c>
      <c r="B31" s="402">
        <f t="shared" si="2"/>
        <v>678629</v>
      </c>
      <c r="C31" s="402">
        <f t="shared" si="3"/>
        <v>4227</v>
      </c>
      <c r="D31" s="435">
        <v>601</v>
      </c>
      <c r="E31" s="435">
        <v>3470</v>
      </c>
      <c r="F31" s="435">
        <v>156</v>
      </c>
      <c r="G31" s="402">
        <f t="shared" si="4"/>
        <v>23500</v>
      </c>
      <c r="H31" s="438">
        <v>0</v>
      </c>
      <c r="I31" s="435">
        <v>22444</v>
      </c>
      <c r="J31" s="435">
        <v>1056</v>
      </c>
      <c r="K31" s="402">
        <f t="shared" si="5"/>
        <v>349477</v>
      </c>
      <c r="L31" s="435">
        <v>3582</v>
      </c>
      <c r="M31" s="435">
        <v>226929</v>
      </c>
      <c r="N31" s="435">
        <v>118966</v>
      </c>
      <c r="O31" s="436" t="s">
        <v>81</v>
      </c>
      <c r="P31" s="437" t="s">
        <v>119</v>
      </c>
      <c r="Q31" s="402">
        <f t="shared" si="6"/>
        <v>301425</v>
      </c>
      <c r="R31" s="435">
        <v>3053</v>
      </c>
      <c r="S31" s="435">
        <v>3</v>
      </c>
      <c r="T31" s="435">
        <v>59</v>
      </c>
      <c r="U31" s="435">
        <v>291307</v>
      </c>
      <c r="V31" s="435">
        <v>1093</v>
      </c>
      <c r="W31" s="438">
        <v>5910</v>
      </c>
    </row>
    <row r="32" spans="1:23" s="242" customFormat="1" ht="17.25" customHeight="1">
      <c r="A32" s="241" t="s">
        <v>82</v>
      </c>
      <c r="B32" s="402">
        <f t="shared" si="2"/>
        <v>694320</v>
      </c>
      <c r="C32" s="402">
        <f t="shared" si="3"/>
        <v>118</v>
      </c>
      <c r="D32" s="435">
        <v>118</v>
      </c>
      <c r="E32" s="435">
        <v>0</v>
      </c>
      <c r="F32" s="435">
        <v>0</v>
      </c>
      <c r="G32" s="402">
        <f t="shared" si="4"/>
        <v>28025</v>
      </c>
      <c r="H32" s="435">
        <v>0</v>
      </c>
      <c r="I32" s="435">
        <v>25830</v>
      </c>
      <c r="J32" s="438">
        <v>2195</v>
      </c>
      <c r="K32" s="402">
        <f t="shared" si="5"/>
        <v>402554</v>
      </c>
      <c r="L32" s="435">
        <v>0</v>
      </c>
      <c r="M32" s="435">
        <v>212536</v>
      </c>
      <c r="N32" s="435">
        <v>190018</v>
      </c>
      <c r="O32" s="436" t="s">
        <v>83</v>
      </c>
      <c r="P32" s="437" t="s">
        <v>120</v>
      </c>
      <c r="Q32" s="402">
        <f t="shared" si="6"/>
        <v>263623</v>
      </c>
      <c r="R32" s="438">
        <v>64</v>
      </c>
      <c r="S32" s="435">
        <v>719</v>
      </c>
      <c r="T32" s="438">
        <v>0</v>
      </c>
      <c r="U32" s="438">
        <v>0</v>
      </c>
      <c r="V32" s="435">
        <v>248577</v>
      </c>
      <c r="W32" s="435">
        <v>14263</v>
      </c>
    </row>
    <row r="33" spans="1:23" s="242" customFormat="1" ht="17.25" customHeight="1">
      <c r="A33" s="241" t="s">
        <v>84</v>
      </c>
      <c r="B33" s="402">
        <f t="shared" si="2"/>
        <v>541510</v>
      </c>
      <c r="C33" s="402">
        <f t="shared" si="3"/>
        <v>4277</v>
      </c>
      <c r="D33" s="435">
        <v>0</v>
      </c>
      <c r="E33" s="435">
        <v>1129</v>
      </c>
      <c r="F33" s="435">
        <v>3148</v>
      </c>
      <c r="G33" s="402">
        <f t="shared" si="4"/>
        <v>7614</v>
      </c>
      <c r="H33" s="438">
        <v>0</v>
      </c>
      <c r="I33" s="435">
        <v>7614</v>
      </c>
      <c r="J33" s="438">
        <v>0</v>
      </c>
      <c r="K33" s="402">
        <f t="shared" si="5"/>
        <v>218764</v>
      </c>
      <c r="L33" s="435">
        <v>2233</v>
      </c>
      <c r="M33" s="435">
        <v>159461</v>
      </c>
      <c r="N33" s="435">
        <v>57070</v>
      </c>
      <c r="O33" s="436" t="s">
        <v>85</v>
      </c>
      <c r="P33" s="437" t="s">
        <v>121</v>
      </c>
      <c r="Q33" s="402">
        <f t="shared" si="6"/>
        <v>310855</v>
      </c>
      <c r="R33" s="435">
        <v>26809</v>
      </c>
      <c r="S33" s="435">
        <v>2522</v>
      </c>
      <c r="T33" s="438">
        <v>0</v>
      </c>
      <c r="U33" s="435">
        <v>59439</v>
      </c>
      <c r="V33" s="435">
        <v>157266</v>
      </c>
      <c r="W33" s="438">
        <v>64819</v>
      </c>
    </row>
    <row r="34" spans="1:23" s="242" customFormat="1" ht="17.25" customHeight="1">
      <c r="A34" s="241" t="s">
        <v>86</v>
      </c>
      <c r="B34" s="402">
        <f t="shared" si="2"/>
        <v>829643</v>
      </c>
      <c r="C34" s="402">
        <f t="shared" si="3"/>
        <v>5095</v>
      </c>
      <c r="D34" s="435">
        <v>0</v>
      </c>
      <c r="E34" s="435">
        <v>5095</v>
      </c>
      <c r="F34" s="435">
        <v>0</v>
      </c>
      <c r="G34" s="402">
        <f t="shared" si="4"/>
        <v>43370</v>
      </c>
      <c r="H34" s="438">
        <v>0</v>
      </c>
      <c r="I34" s="435">
        <v>43370</v>
      </c>
      <c r="J34" s="438">
        <v>0</v>
      </c>
      <c r="K34" s="402">
        <f t="shared" si="5"/>
        <v>419385</v>
      </c>
      <c r="L34" s="435">
        <v>4853</v>
      </c>
      <c r="M34" s="435">
        <v>266985</v>
      </c>
      <c r="N34" s="435">
        <v>147547</v>
      </c>
      <c r="O34" s="436" t="s">
        <v>87</v>
      </c>
      <c r="P34" s="437" t="s">
        <v>122</v>
      </c>
      <c r="Q34" s="402">
        <f t="shared" si="6"/>
        <v>361793</v>
      </c>
      <c r="R34" s="435">
        <v>7501</v>
      </c>
      <c r="S34" s="435">
        <v>814</v>
      </c>
      <c r="T34" s="438">
        <v>0</v>
      </c>
      <c r="U34" s="435">
        <v>125846</v>
      </c>
      <c r="V34" s="435">
        <v>207611</v>
      </c>
      <c r="W34" s="435">
        <v>20021</v>
      </c>
    </row>
    <row r="35" spans="1:23" s="242" customFormat="1" ht="17.25" customHeight="1">
      <c r="A35" s="241" t="s">
        <v>88</v>
      </c>
      <c r="B35" s="402">
        <f t="shared" si="2"/>
        <v>1031253</v>
      </c>
      <c r="C35" s="402">
        <f t="shared" si="3"/>
        <v>10377</v>
      </c>
      <c r="D35" s="435">
        <v>0</v>
      </c>
      <c r="E35" s="435">
        <v>10377</v>
      </c>
      <c r="F35" s="435">
        <v>0</v>
      </c>
      <c r="G35" s="402">
        <f t="shared" si="4"/>
        <v>21950</v>
      </c>
      <c r="H35" s="438">
        <v>0</v>
      </c>
      <c r="I35" s="435">
        <v>17768</v>
      </c>
      <c r="J35" s="438">
        <v>4182</v>
      </c>
      <c r="K35" s="402">
        <f t="shared" si="5"/>
        <v>601803</v>
      </c>
      <c r="L35" s="435">
        <v>726</v>
      </c>
      <c r="M35" s="435">
        <v>131919</v>
      </c>
      <c r="N35" s="435">
        <v>469158</v>
      </c>
      <c r="O35" s="436" t="s">
        <v>89</v>
      </c>
      <c r="P35" s="437" t="s">
        <v>123</v>
      </c>
      <c r="Q35" s="402">
        <f t="shared" si="6"/>
        <v>397123</v>
      </c>
      <c r="R35" s="435">
        <v>118</v>
      </c>
      <c r="S35" s="435">
        <v>934</v>
      </c>
      <c r="T35" s="438">
        <v>0</v>
      </c>
      <c r="U35" s="438">
        <v>0</v>
      </c>
      <c r="V35" s="435">
        <v>226859</v>
      </c>
      <c r="W35" s="435">
        <v>169212</v>
      </c>
    </row>
    <row r="36" spans="1:23" s="242" customFormat="1" ht="17.25" customHeight="1">
      <c r="A36" s="241" t="s">
        <v>90</v>
      </c>
      <c r="B36" s="402">
        <f t="shared" si="2"/>
        <v>443994</v>
      </c>
      <c r="C36" s="402">
        <f t="shared" si="3"/>
        <v>7845</v>
      </c>
      <c r="D36" s="435">
        <v>984</v>
      </c>
      <c r="E36" s="435">
        <v>4927</v>
      </c>
      <c r="F36" s="435">
        <v>1934</v>
      </c>
      <c r="G36" s="402">
        <f t="shared" si="4"/>
        <v>15166</v>
      </c>
      <c r="H36" s="438">
        <v>0</v>
      </c>
      <c r="I36" s="435">
        <v>1155</v>
      </c>
      <c r="J36" s="438">
        <v>14011</v>
      </c>
      <c r="K36" s="402">
        <f t="shared" si="5"/>
        <v>184082</v>
      </c>
      <c r="L36" s="438">
        <v>0</v>
      </c>
      <c r="M36" s="435">
        <v>7416</v>
      </c>
      <c r="N36" s="435">
        <v>176666</v>
      </c>
      <c r="O36" s="436" t="s">
        <v>91</v>
      </c>
      <c r="P36" s="437" t="s">
        <v>124</v>
      </c>
      <c r="Q36" s="402">
        <f t="shared" si="6"/>
        <v>236901</v>
      </c>
      <c r="R36" s="438">
        <v>0</v>
      </c>
      <c r="S36" s="438">
        <v>0</v>
      </c>
      <c r="T36" s="438">
        <v>0</v>
      </c>
      <c r="U36" s="438">
        <v>3038</v>
      </c>
      <c r="V36" s="435">
        <v>126780</v>
      </c>
      <c r="W36" s="438">
        <v>107083</v>
      </c>
    </row>
    <row r="37" spans="1:23" s="242" customFormat="1" ht="17.25" customHeight="1">
      <c r="A37" s="241" t="s">
        <v>92</v>
      </c>
      <c r="B37" s="402">
        <f t="shared" si="2"/>
        <v>559627</v>
      </c>
      <c r="C37" s="402">
        <f t="shared" si="3"/>
        <v>5126</v>
      </c>
      <c r="D37" s="435">
        <v>0</v>
      </c>
      <c r="E37" s="435">
        <v>5126</v>
      </c>
      <c r="F37" s="435">
        <v>0</v>
      </c>
      <c r="G37" s="402">
        <f t="shared" si="4"/>
        <v>21273</v>
      </c>
      <c r="H37" s="435">
        <v>3880</v>
      </c>
      <c r="I37" s="435">
        <v>17393</v>
      </c>
      <c r="J37" s="438">
        <v>0</v>
      </c>
      <c r="K37" s="402">
        <f t="shared" si="5"/>
        <v>249089</v>
      </c>
      <c r="L37" s="435">
        <v>0</v>
      </c>
      <c r="M37" s="435">
        <v>165630</v>
      </c>
      <c r="N37" s="435">
        <v>83459</v>
      </c>
      <c r="O37" s="436" t="s">
        <v>93</v>
      </c>
      <c r="P37" s="437" t="s">
        <v>125</v>
      </c>
      <c r="Q37" s="402">
        <f t="shared" si="6"/>
        <v>284139</v>
      </c>
      <c r="R37" s="438">
        <v>0</v>
      </c>
      <c r="S37" s="435">
        <v>200</v>
      </c>
      <c r="T37" s="438">
        <v>0</v>
      </c>
      <c r="U37" s="435">
        <v>93787</v>
      </c>
      <c r="V37" s="435">
        <v>188356</v>
      </c>
      <c r="W37" s="435">
        <v>1796</v>
      </c>
    </row>
    <row r="38" spans="1:23" s="242" customFormat="1" ht="17.25" customHeight="1" thickBot="1">
      <c r="A38" s="243" t="s">
        <v>94</v>
      </c>
      <c r="B38" s="439">
        <f t="shared" si="2"/>
        <v>101213</v>
      </c>
      <c r="C38" s="440">
        <f t="shared" si="3"/>
        <v>14427</v>
      </c>
      <c r="D38" s="441">
        <v>0</v>
      </c>
      <c r="E38" s="441">
        <v>4328</v>
      </c>
      <c r="F38" s="441">
        <v>10099</v>
      </c>
      <c r="G38" s="442">
        <f t="shared" si="4"/>
        <v>0</v>
      </c>
      <c r="H38" s="441">
        <v>0</v>
      </c>
      <c r="I38" s="441">
        <v>0</v>
      </c>
      <c r="J38" s="441">
        <v>0</v>
      </c>
      <c r="K38" s="440">
        <f t="shared" si="5"/>
        <v>35527</v>
      </c>
      <c r="L38" s="441">
        <v>0</v>
      </c>
      <c r="M38" s="441">
        <v>21743</v>
      </c>
      <c r="N38" s="441">
        <v>13784</v>
      </c>
      <c r="O38" s="443" t="s">
        <v>95</v>
      </c>
      <c r="P38" s="444" t="s">
        <v>126</v>
      </c>
      <c r="Q38" s="440">
        <f t="shared" si="6"/>
        <v>51259</v>
      </c>
      <c r="R38" s="441">
        <v>351</v>
      </c>
      <c r="S38" s="441">
        <v>0</v>
      </c>
      <c r="T38" s="441">
        <v>0</v>
      </c>
      <c r="U38" s="441">
        <v>0</v>
      </c>
      <c r="V38" s="441">
        <v>8632</v>
      </c>
      <c r="W38" s="441">
        <v>42276</v>
      </c>
    </row>
    <row r="39" spans="1:23" s="256" customFormat="1" ht="11.1" customHeight="1">
      <c r="A39" s="276" t="s">
        <v>220</v>
      </c>
      <c r="B39" s="277"/>
      <c r="C39" s="277"/>
      <c r="D39" s="277"/>
      <c r="E39" s="277"/>
      <c r="F39" s="277"/>
      <c r="G39" s="277"/>
      <c r="H39" s="278"/>
      <c r="I39" s="277"/>
      <c r="J39" s="277"/>
      <c r="K39" s="277"/>
      <c r="O39" s="403" t="s">
        <v>540</v>
      </c>
      <c r="P39" s="276" t="s">
        <v>220</v>
      </c>
      <c r="W39" s="403" t="s">
        <v>540</v>
      </c>
    </row>
    <row r="40" spans="1:23" s="257" customFormat="1" ht="11.1" customHeight="1">
      <c r="A40" s="276" t="s">
        <v>221</v>
      </c>
      <c r="B40" s="279"/>
      <c r="C40" s="277"/>
      <c r="D40" s="279"/>
      <c r="E40" s="279"/>
      <c r="F40" s="279"/>
      <c r="H40" s="279"/>
      <c r="I40" s="279"/>
      <c r="J40" s="279"/>
      <c r="K40" s="279"/>
      <c r="L40" s="279"/>
      <c r="M40" s="279"/>
      <c r="N40" s="279"/>
      <c r="O40" s="280" t="s">
        <v>586</v>
      </c>
      <c r="P40" s="276" t="s">
        <v>221</v>
      </c>
      <c r="Q40" s="279"/>
      <c r="R40" s="279"/>
      <c r="S40" s="279"/>
      <c r="T40" s="279"/>
      <c r="U40" s="279"/>
      <c r="V40" s="281"/>
      <c r="W40" s="280" t="s">
        <v>586</v>
      </c>
    </row>
    <row r="41" spans="1:23" s="257" customFormat="1" ht="11.1" customHeight="1">
      <c r="A41" s="276" t="s">
        <v>686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6" t="s">
        <v>686</v>
      </c>
      <c r="Q41" s="279"/>
      <c r="R41" s="279"/>
      <c r="S41" s="279"/>
      <c r="T41" s="279"/>
      <c r="U41" s="279"/>
      <c r="V41" s="282"/>
    </row>
    <row r="42" spans="1:23" s="235" customFormat="1" ht="11.25">
      <c r="A42" s="244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4"/>
    </row>
    <row r="43" spans="1:23" s="235" customFormat="1" ht="11.25">
      <c r="A43" s="244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4"/>
    </row>
    <row r="44" spans="1:23" s="235" customFormat="1" ht="11.25">
      <c r="A44" s="244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4"/>
    </row>
    <row r="45" spans="1:23" s="235" customFormat="1" ht="11.25">
      <c r="A45" s="244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4"/>
    </row>
    <row r="46" spans="1:23" s="235" customFormat="1" ht="11.25">
      <c r="A46" s="244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4"/>
    </row>
    <row r="47" spans="1:23" s="235" customFormat="1" ht="11.25">
      <c r="A47" s="244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4"/>
    </row>
    <row r="48" spans="1:23" s="235" customFormat="1" ht="11.25">
      <c r="A48" s="244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4"/>
    </row>
    <row r="49" spans="1:22" s="235" customFormat="1" ht="11.25">
      <c r="A49" s="244"/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4"/>
    </row>
    <row r="50" spans="1:22" s="235" customFormat="1" ht="11.25">
      <c r="A50" s="244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4"/>
    </row>
    <row r="51" spans="1:22" s="235" customFormat="1" ht="11.25">
      <c r="A51" s="244"/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4"/>
    </row>
    <row r="52" spans="1:22" s="235" customFormat="1" ht="11.25">
      <c r="A52" s="244"/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4"/>
    </row>
    <row r="53" spans="1:22" s="235" customFormat="1" ht="11.25">
      <c r="A53" s="244"/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4"/>
    </row>
    <row r="54" spans="1:22" s="235" customFormat="1" ht="11.25">
      <c r="A54" s="244"/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4"/>
    </row>
    <row r="55" spans="1:22" s="235" customFormat="1" ht="11.25">
      <c r="A55" s="244"/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4"/>
    </row>
    <row r="56" spans="1:22" s="235" customFormat="1" ht="11.25">
      <c r="A56" s="244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4"/>
    </row>
    <row r="57" spans="1:22" s="235" customFormat="1" ht="11.25">
      <c r="A57" s="244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4"/>
    </row>
    <row r="58" spans="1:22" s="235" customFormat="1" ht="11.25">
      <c r="A58" s="244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4"/>
    </row>
    <row r="59" spans="1:22" s="235" customFormat="1" ht="11.25">
      <c r="A59" s="244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4"/>
    </row>
    <row r="60" spans="1:22" s="235" customFormat="1" ht="11.25">
      <c r="A60" s="244"/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4"/>
    </row>
    <row r="61" spans="1:22" s="235" customFormat="1" ht="11.25">
      <c r="A61" s="244"/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4"/>
    </row>
    <row r="62" spans="1:22" s="235" customFormat="1" ht="11.25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4"/>
    </row>
    <row r="63" spans="1:22" s="235" customFormat="1" ht="11.25">
      <c r="A63" s="244"/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4"/>
    </row>
    <row r="64" spans="1:22" s="235" customFormat="1" ht="11.25">
      <c r="A64" s="244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4"/>
    </row>
    <row r="65" spans="1:22" s="235" customFormat="1" ht="11.25">
      <c r="A65" s="244"/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4"/>
    </row>
    <row r="66" spans="1:22" s="235" customFormat="1" ht="11.25">
      <c r="A66" s="244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4"/>
    </row>
    <row r="67" spans="1:22" s="235" customFormat="1" ht="11.25">
      <c r="A67" s="244"/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4"/>
    </row>
    <row r="68" spans="1:22" s="235" customFormat="1" ht="11.25">
      <c r="A68" s="244"/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4"/>
    </row>
    <row r="69" spans="1:22" s="235" customFormat="1" ht="11.25">
      <c r="A69" s="244"/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4"/>
    </row>
    <row r="70" spans="1:22" s="235" customFormat="1" ht="11.25">
      <c r="A70" s="244"/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4"/>
    </row>
    <row r="71" spans="1:22" s="235" customFormat="1" ht="11.25">
      <c r="A71" s="244"/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4"/>
    </row>
    <row r="72" spans="1:22" s="235" customFormat="1" ht="11.25">
      <c r="A72" s="244"/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4"/>
    </row>
    <row r="73" spans="1:22" s="235" customFormat="1" ht="11.25">
      <c r="A73" s="244"/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4"/>
    </row>
    <row r="74" spans="1:22" s="235" customFormat="1" ht="11.25">
      <c r="A74" s="244"/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4"/>
    </row>
    <row r="75" spans="1:22" s="235" customFormat="1" ht="11.25">
      <c r="A75" s="244"/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4"/>
    </row>
    <row r="76" spans="1:22" s="235" customFormat="1" ht="11.25">
      <c r="A76" s="244"/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4"/>
    </row>
    <row r="77" spans="1:22" s="235" customFormat="1" ht="11.25">
      <c r="A77" s="244"/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4"/>
    </row>
    <row r="78" spans="1:22" s="235" customFormat="1" ht="11.25">
      <c r="A78" s="244"/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4"/>
    </row>
    <row r="79" spans="1:22" s="235" customFormat="1" ht="11.25">
      <c r="A79" s="244"/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4"/>
    </row>
    <row r="80" spans="1:22" s="235" customFormat="1" ht="11.25">
      <c r="A80" s="244"/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4"/>
    </row>
    <row r="81" spans="1:22" s="235" customFormat="1" ht="11.25">
      <c r="A81" s="244"/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4"/>
    </row>
    <row r="82" spans="1:22" s="235" customFormat="1" ht="11.25">
      <c r="A82" s="244"/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4"/>
    </row>
    <row r="83" spans="1:22" s="235" customFormat="1" ht="11.25">
      <c r="A83" s="244"/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4"/>
    </row>
    <row r="84" spans="1:22" s="235" customFormat="1" ht="11.25">
      <c r="A84" s="244"/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4"/>
    </row>
    <row r="85" spans="1:22" s="235" customFormat="1" ht="11.25">
      <c r="A85" s="244"/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4"/>
    </row>
    <row r="86" spans="1:22" s="235" customFormat="1" ht="11.25">
      <c r="A86" s="244"/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4"/>
    </row>
    <row r="87" spans="1:22" s="235" customFormat="1" ht="11.25">
      <c r="A87" s="244"/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4"/>
    </row>
    <row r="88" spans="1:22" s="235" customFormat="1" ht="11.25">
      <c r="A88" s="244"/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4"/>
    </row>
    <row r="89" spans="1:22" s="235" customFormat="1" ht="11.25">
      <c r="A89" s="244"/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4"/>
    </row>
    <row r="90" spans="1:22" s="235" customFormat="1" ht="11.25">
      <c r="A90" s="244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4"/>
    </row>
    <row r="91" spans="1:22" s="235" customFormat="1" ht="11.25">
      <c r="A91" s="244"/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4"/>
    </row>
    <row r="92" spans="1:22" s="235" customFormat="1" ht="11.25">
      <c r="A92" s="244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4"/>
    </row>
    <row r="93" spans="1:22" s="235" customFormat="1" ht="11.25">
      <c r="A93" s="244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4"/>
    </row>
    <row r="94" spans="1:22" s="235" customFormat="1" ht="11.25">
      <c r="A94" s="244"/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4"/>
    </row>
    <row r="95" spans="1:22" s="235" customFormat="1" ht="11.25">
      <c r="A95" s="244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4"/>
    </row>
    <row r="96" spans="1:22" s="235" customFormat="1" ht="11.25">
      <c r="A96" s="244"/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4"/>
    </row>
    <row r="97" spans="1:22" s="235" customFormat="1" ht="11.25">
      <c r="A97" s="244"/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4"/>
    </row>
    <row r="98" spans="1:22" s="235" customFormat="1" ht="11.25">
      <c r="A98" s="244"/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4"/>
    </row>
    <row r="99" spans="1:22" s="235" customFormat="1" ht="11.25">
      <c r="A99" s="244"/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4"/>
    </row>
    <row r="100" spans="1:22" s="235" customFormat="1" ht="11.25">
      <c r="A100" s="244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4"/>
    </row>
    <row r="101" spans="1:22" s="235" customFormat="1" ht="11.25">
      <c r="A101" s="244"/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4"/>
    </row>
    <row r="102" spans="1:22" s="235" customFormat="1" ht="11.25">
      <c r="A102" s="244"/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4"/>
    </row>
  </sheetData>
  <sheetProtection selectLockedCells="1"/>
  <mergeCells count="30">
    <mergeCell ref="A3:G3"/>
    <mergeCell ref="H3:O3"/>
    <mergeCell ref="P3:W3"/>
    <mergeCell ref="P4:W4"/>
    <mergeCell ref="A6:A9"/>
    <mergeCell ref="B6:B9"/>
    <mergeCell ref="C6:F6"/>
    <mergeCell ref="K6:N6"/>
    <mergeCell ref="O6:O9"/>
    <mergeCell ref="R7:R9"/>
    <mergeCell ref="P6:P9"/>
    <mergeCell ref="Q6:W6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T7:T9"/>
    <mergeCell ref="U7:U9"/>
    <mergeCell ref="V7:V9"/>
    <mergeCell ref="W7:W9"/>
    <mergeCell ref="L7:L9"/>
    <mergeCell ref="M7:M9"/>
    <mergeCell ref="N7:N9"/>
    <mergeCell ref="Q7:Q9"/>
    <mergeCell ref="S7:S9"/>
  </mergeCells>
  <phoneticPr fontId="24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alignWithMargins="0"/>
  <colBreaks count="2" manualBreakCount="2">
    <brk id="7" max="41" man="1"/>
    <brk id="15" max="4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1"/>
  <sheetViews>
    <sheetView view="pageBreakPreview" zoomScaleNormal="100" zoomScaleSheetLayoutView="100" workbookViewId="0">
      <selection activeCell="D16" sqref="D16"/>
    </sheetView>
  </sheetViews>
  <sheetFormatPr defaultRowHeight="14.25"/>
  <cols>
    <col min="1" max="1" width="17.875" style="328" customWidth="1"/>
    <col min="2" max="5" width="16.125" style="328" customWidth="1"/>
    <col min="6" max="6" width="17.875" style="328" customWidth="1"/>
    <col min="7" max="10" width="16.125" style="328" customWidth="1"/>
    <col min="11" max="16384" width="9" style="328"/>
  </cols>
  <sheetData>
    <row r="1" spans="1:10" s="405" customFormat="1" ht="14.1" customHeight="1">
      <c r="A1" s="82"/>
      <c r="B1" s="404"/>
      <c r="C1" s="404"/>
      <c r="D1" s="404"/>
      <c r="E1" s="317" t="s">
        <v>662</v>
      </c>
      <c r="F1" s="82" t="s">
        <v>663</v>
      </c>
      <c r="G1" s="404"/>
      <c r="H1" s="404"/>
      <c r="I1" s="404"/>
      <c r="J1" s="317"/>
    </row>
    <row r="2" spans="1:10" s="327" customFormat="1" ht="14.1" customHeight="1">
      <c r="A2" s="82"/>
      <c r="B2" s="323"/>
      <c r="C2" s="323"/>
      <c r="D2" s="323"/>
      <c r="E2" s="317"/>
      <c r="F2" s="82"/>
      <c r="G2" s="323"/>
      <c r="H2" s="323"/>
      <c r="I2" s="323"/>
      <c r="J2" s="317"/>
    </row>
    <row r="3" spans="1:10" ht="20.100000000000001" customHeight="1">
      <c r="A3" s="641" t="s">
        <v>140</v>
      </c>
      <c r="B3" s="641"/>
      <c r="C3" s="641"/>
      <c r="D3" s="641"/>
      <c r="E3" s="641"/>
      <c r="F3" s="641" t="s">
        <v>141</v>
      </c>
      <c r="G3" s="641"/>
      <c r="H3" s="641"/>
      <c r="I3" s="641"/>
      <c r="J3" s="641"/>
    </row>
    <row r="4" spans="1:10" s="123" customFormat="1" ht="24" customHeight="1">
      <c r="A4" s="642" t="s">
        <v>142</v>
      </c>
      <c r="B4" s="642"/>
      <c r="C4" s="642"/>
      <c r="D4" s="642"/>
      <c r="E4" s="642"/>
      <c r="F4" s="642" t="s">
        <v>143</v>
      </c>
      <c r="G4" s="642"/>
      <c r="H4" s="642"/>
      <c r="I4" s="642"/>
      <c r="J4" s="642"/>
    </row>
    <row r="5" spans="1:10" s="327" customFormat="1" ht="18" customHeight="1" thickBot="1">
      <c r="A5" s="316" t="s">
        <v>222</v>
      </c>
      <c r="B5" s="306"/>
      <c r="C5" s="306"/>
      <c r="D5" s="306"/>
      <c r="E5" s="112" t="s">
        <v>223</v>
      </c>
      <c r="F5" s="316" t="s">
        <v>222</v>
      </c>
      <c r="G5" s="306"/>
      <c r="H5" s="306"/>
      <c r="I5" s="306"/>
      <c r="J5" s="112" t="s">
        <v>674</v>
      </c>
    </row>
    <row r="6" spans="1:10" ht="12.75" customHeight="1">
      <c r="A6" s="808" t="s">
        <v>208</v>
      </c>
      <c r="B6" s="831" t="s">
        <v>98</v>
      </c>
      <c r="C6" s="825" t="s">
        <v>224</v>
      </c>
      <c r="D6" s="649" t="s">
        <v>225</v>
      </c>
      <c r="E6" s="654" t="s">
        <v>226</v>
      </c>
      <c r="F6" s="808" t="s">
        <v>208</v>
      </c>
      <c r="G6" s="706" t="s">
        <v>227</v>
      </c>
      <c r="H6" s="649" t="s">
        <v>228</v>
      </c>
      <c r="I6" s="825" t="s">
        <v>229</v>
      </c>
      <c r="J6" s="828" t="s">
        <v>217</v>
      </c>
    </row>
    <row r="7" spans="1:10" ht="12.75" customHeight="1">
      <c r="A7" s="809"/>
      <c r="B7" s="832"/>
      <c r="C7" s="826"/>
      <c r="D7" s="652"/>
      <c r="E7" s="733"/>
      <c r="F7" s="809"/>
      <c r="G7" s="823"/>
      <c r="H7" s="650"/>
      <c r="I7" s="826"/>
      <c r="J7" s="829"/>
    </row>
    <row r="8" spans="1:10" ht="12.75" customHeight="1">
      <c r="A8" s="809"/>
      <c r="B8" s="832"/>
      <c r="C8" s="826"/>
      <c r="D8" s="652"/>
      <c r="E8" s="733"/>
      <c r="F8" s="809"/>
      <c r="G8" s="823"/>
      <c r="H8" s="650"/>
      <c r="I8" s="826"/>
      <c r="J8" s="829"/>
    </row>
    <row r="9" spans="1:10" ht="12.75" customHeight="1">
      <c r="A9" s="810"/>
      <c r="B9" s="833"/>
      <c r="C9" s="827"/>
      <c r="D9" s="653"/>
      <c r="E9" s="793"/>
      <c r="F9" s="810"/>
      <c r="G9" s="824"/>
      <c r="H9" s="651"/>
      <c r="I9" s="827"/>
      <c r="J9" s="830"/>
    </row>
    <row r="10" spans="1:10" ht="17.25" customHeight="1">
      <c r="A10" s="95" t="s">
        <v>560</v>
      </c>
      <c r="B10" s="90">
        <v>273394932</v>
      </c>
      <c r="C10" s="90">
        <v>157572712</v>
      </c>
      <c r="D10" s="90">
        <v>21526613</v>
      </c>
      <c r="E10" s="90">
        <v>72392338</v>
      </c>
      <c r="F10" s="106">
        <v>2013</v>
      </c>
      <c r="G10" s="90">
        <v>3037978</v>
      </c>
      <c r="H10" s="90">
        <v>3906</v>
      </c>
      <c r="I10" s="90">
        <v>11722172</v>
      </c>
      <c r="J10" s="90">
        <v>7139213</v>
      </c>
    </row>
    <row r="11" spans="1:10" ht="17.25" customHeight="1">
      <c r="A11" s="95" t="s">
        <v>561</v>
      </c>
      <c r="B11" s="90">
        <v>273694189</v>
      </c>
      <c r="C11" s="90">
        <v>158152079</v>
      </c>
      <c r="D11" s="90">
        <v>21271151</v>
      </c>
      <c r="E11" s="90">
        <v>72470251</v>
      </c>
      <c r="F11" s="106">
        <v>2014</v>
      </c>
      <c r="G11" s="90">
        <v>2982835</v>
      </c>
      <c r="H11" s="90">
        <v>8224</v>
      </c>
      <c r="I11" s="90">
        <v>11652943</v>
      </c>
      <c r="J11" s="90">
        <v>7156706</v>
      </c>
    </row>
    <row r="12" spans="1:10" ht="17.25" customHeight="1">
      <c r="A12" s="95" t="s">
        <v>562</v>
      </c>
      <c r="B12" s="90">
        <v>279678540</v>
      </c>
      <c r="C12" s="90">
        <v>163202652</v>
      </c>
      <c r="D12" s="90">
        <v>20259941</v>
      </c>
      <c r="E12" s="90">
        <v>75826852</v>
      </c>
      <c r="F12" s="106">
        <v>2015</v>
      </c>
      <c r="G12" s="90">
        <v>2984497</v>
      </c>
      <c r="H12" s="90">
        <v>8392</v>
      </c>
      <c r="I12" s="90">
        <v>9042814</v>
      </c>
      <c r="J12" s="90">
        <v>8353392</v>
      </c>
    </row>
    <row r="13" spans="1:10" ht="17.25" customHeight="1">
      <c r="A13" s="95" t="s">
        <v>531</v>
      </c>
      <c r="B13" s="90">
        <v>287785911</v>
      </c>
      <c r="C13" s="90">
        <v>168127390</v>
      </c>
      <c r="D13" s="90">
        <v>21054639</v>
      </c>
      <c r="E13" s="90">
        <v>76795637</v>
      </c>
      <c r="F13" s="106" t="s">
        <v>531</v>
      </c>
      <c r="G13" s="90">
        <v>3050045</v>
      </c>
      <c r="H13" s="90">
        <v>0</v>
      </c>
      <c r="I13" s="90">
        <v>9841646</v>
      </c>
      <c r="J13" s="90">
        <v>8916554</v>
      </c>
    </row>
    <row r="14" spans="1:10" ht="17.25" customHeight="1">
      <c r="A14" s="98">
        <v>2017</v>
      </c>
      <c r="B14" s="114">
        <f>SUM(B16:B38)</f>
        <v>290159580</v>
      </c>
      <c r="C14" s="114">
        <f t="shared" ref="C14:J14" si="0">SUM(C16:C38)</f>
        <v>170341508</v>
      </c>
      <c r="D14" s="114">
        <f t="shared" si="0"/>
        <v>21604614</v>
      </c>
      <c r="E14" s="114">
        <f t="shared" si="0"/>
        <v>76838906</v>
      </c>
      <c r="F14" s="98">
        <v>2017</v>
      </c>
      <c r="G14" s="114">
        <f t="shared" si="0"/>
        <v>3051859</v>
      </c>
      <c r="H14" s="114">
        <f t="shared" si="0"/>
        <v>0</v>
      </c>
      <c r="I14" s="114">
        <f t="shared" si="0"/>
        <v>9692234</v>
      </c>
      <c r="J14" s="114">
        <f t="shared" si="0"/>
        <v>8630459</v>
      </c>
    </row>
    <row r="15" spans="1:10" ht="9.9499999999999993" customHeight="1">
      <c r="A15" s="145" t="s">
        <v>230</v>
      </c>
      <c r="B15" s="445"/>
      <c r="C15" s="90"/>
      <c r="D15" s="90"/>
      <c r="E15" s="90"/>
      <c r="F15" s="446"/>
      <c r="G15" s="90"/>
      <c r="H15" s="90"/>
      <c r="I15" s="90"/>
      <c r="J15" s="90"/>
    </row>
    <row r="16" spans="1:10" ht="18.2" customHeight="1">
      <c r="A16" s="146" t="s">
        <v>104</v>
      </c>
      <c r="B16" s="90">
        <f>SUM(C16:E16,G16:J16)</f>
        <v>57275682</v>
      </c>
      <c r="C16" s="447">
        <v>32826975</v>
      </c>
      <c r="D16" s="640">
        <v>19333911</v>
      </c>
      <c r="E16" s="447">
        <v>0</v>
      </c>
      <c r="F16" s="146" t="s">
        <v>104</v>
      </c>
      <c r="G16" s="447">
        <v>1859223</v>
      </c>
      <c r="H16" s="447">
        <v>0</v>
      </c>
      <c r="I16" s="447">
        <v>3255573</v>
      </c>
      <c r="J16" s="447">
        <v>0</v>
      </c>
    </row>
    <row r="17" spans="1:10" ht="18.2" customHeight="1">
      <c r="A17" s="146" t="s">
        <v>105</v>
      </c>
      <c r="B17" s="90">
        <f t="shared" ref="B17:B38" si="1">SUM(C17:E17,G17:J17)</f>
        <v>27380615</v>
      </c>
      <c r="C17" s="447">
        <v>15902027</v>
      </c>
      <c r="D17" s="447">
        <v>0</v>
      </c>
      <c r="E17" s="447">
        <v>11279753</v>
      </c>
      <c r="F17" s="146" t="s">
        <v>105</v>
      </c>
      <c r="G17" s="447">
        <v>198835</v>
      </c>
      <c r="H17" s="447">
        <v>0</v>
      </c>
      <c r="I17" s="447">
        <v>0</v>
      </c>
      <c r="J17" s="447">
        <v>0</v>
      </c>
    </row>
    <row r="18" spans="1:10" ht="18.2" customHeight="1">
      <c r="A18" s="146" t="s">
        <v>106</v>
      </c>
      <c r="B18" s="90">
        <f t="shared" si="1"/>
        <v>17516235</v>
      </c>
      <c r="C18" s="447">
        <v>7905149</v>
      </c>
      <c r="D18" s="447">
        <v>0</v>
      </c>
      <c r="E18" s="447">
        <v>4061797</v>
      </c>
      <c r="F18" s="146" t="s">
        <v>106</v>
      </c>
      <c r="G18" s="447">
        <v>221626</v>
      </c>
      <c r="H18" s="447">
        <v>0</v>
      </c>
      <c r="I18" s="447">
        <v>5327663</v>
      </c>
      <c r="J18" s="447">
        <v>0</v>
      </c>
    </row>
    <row r="19" spans="1:10" ht="18.2" customHeight="1">
      <c r="A19" s="146" t="s">
        <v>107</v>
      </c>
      <c r="B19" s="90">
        <f t="shared" si="1"/>
        <v>20055022</v>
      </c>
      <c r="C19" s="447">
        <v>10900205</v>
      </c>
      <c r="D19" s="447">
        <v>0</v>
      </c>
      <c r="E19" s="447">
        <v>4440339</v>
      </c>
      <c r="F19" s="146" t="s">
        <v>107</v>
      </c>
      <c r="G19" s="447">
        <v>30885</v>
      </c>
      <c r="H19" s="447">
        <v>0</v>
      </c>
      <c r="I19" s="447">
        <v>745188</v>
      </c>
      <c r="J19" s="447">
        <v>3938405</v>
      </c>
    </row>
    <row r="20" spans="1:10" ht="18.2" customHeight="1">
      <c r="A20" s="146" t="s">
        <v>108</v>
      </c>
      <c r="B20" s="90">
        <f t="shared" si="1"/>
        <v>53700685</v>
      </c>
      <c r="C20" s="447">
        <v>30010923</v>
      </c>
      <c r="D20" s="447">
        <v>0</v>
      </c>
      <c r="E20" s="447">
        <v>19237656</v>
      </c>
      <c r="F20" s="146" t="s">
        <v>108</v>
      </c>
      <c r="G20" s="447">
        <v>194796</v>
      </c>
      <c r="H20" s="447">
        <v>0</v>
      </c>
      <c r="I20" s="447">
        <v>0</v>
      </c>
      <c r="J20" s="447">
        <v>4257310</v>
      </c>
    </row>
    <row r="21" spans="1:10" ht="18.2" customHeight="1">
      <c r="A21" s="146" t="s">
        <v>109</v>
      </c>
      <c r="B21" s="90">
        <f t="shared" si="1"/>
        <v>8893014</v>
      </c>
      <c r="C21" s="447">
        <v>6264396</v>
      </c>
      <c r="D21" s="447">
        <v>0</v>
      </c>
      <c r="E21" s="447">
        <v>2607754</v>
      </c>
      <c r="F21" s="146" t="s">
        <v>109</v>
      </c>
      <c r="G21" s="447">
        <v>20864</v>
      </c>
      <c r="H21" s="447">
        <v>0</v>
      </c>
      <c r="I21" s="447">
        <v>0</v>
      </c>
      <c r="J21" s="447">
        <v>0</v>
      </c>
    </row>
    <row r="22" spans="1:10" ht="18.2" customHeight="1">
      <c r="A22" s="146" t="s">
        <v>110</v>
      </c>
      <c r="B22" s="90">
        <f t="shared" si="1"/>
        <v>11866282</v>
      </c>
      <c r="C22" s="447">
        <v>6625470</v>
      </c>
      <c r="D22" s="447">
        <v>0</v>
      </c>
      <c r="E22" s="447">
        <v>5136016</v>
      </c>
      <c r="F22" s="146" t="s">
        <v>110</v>
      </c>
      <c r="G22" s="447">
        <v>4756</v>
      </c>
      <c r="H22" s="447">
        <v>0</v>
      </c>
      <c r="I22" s="447">
        <v>100040</v>
      </c>
      <c r="J22" s="447">
        <v>0</v>
      </c>
    </row>
    <row r="23" spans="1:10" ht="18.2" customHeight="1">
      <c r="A23" s="146" t="s">
        <v>111</v>
      </c>
      <c r="B23" s="90">
        <f t="shared" si="1"/>
        <v>8003722</v>
      </c>
      <c r="C23" s="447">
        <v>4939165</v>
      </c>
      <c r="D23" s="447">
        <v>0</v>
      </c>
      <c r="E23" s="447">
        <v>3040365</v>
      </c>
      <c r="F23" s="146" t="s">
        <v>111</v>
      </c>
      <c r="G23" s="447">
        <v>5115</v>
      </c>
      <c r="H23" s="447">
        <v>0</v>
      </c>
      <c r="I23" s="447">
        <v>18580</v>
      </c>
      <c r="J23" s="447">
        <v>497</v>
      </c>
    </row>
    <row r="24" spans="1:10" ht="18.2" customHeight="1">
      <c r="A24" s="146" t="s">
        <v>112</v>
      </c>
      <c r="B24" s="90">
        <f t="shared" si="1"/>
        <v>7400374</v>
      </c>
      <c r="C24" s="447">
        <v>4614994</v>
      </c>
      <c r="D24" s="447">
        <v>1326305</v>
      </c>
      <c r="E24" s="447">
        <v>1306308</v>
      </c>
      <c r="F24" s="146" t="s">
        <v>112</v>
      </c>
      <c r="G24" s="447">
        <v>33900</v>
      </c>
      <c r="H24" s="447">
        <v>0</v>
      </c>
      <c r="I24" s="447">
        <v>118867</v>
      </c>
      <c r="J24" s="447">
        <v>0</v>
      </c>
    </row>
    <row r="25" spans="1:10" ht="18.2" customHeight="1">
      <c r="A25" s="146" t="s">
        <v>113</v>
      </c>
      <c r="B25" s="90">
        <f t="shared" si="1"/>
        <v>29205649</v>
      </c>
      <c r="C25" s="447">
        <v>19452420</v>
      </c>
      <c r="D25" s="447">
        <v>0</v>
      </c>
      <c r="E25" s="447">
        <v>9704510</v>
      </c>
      <c r="F25" s="146" t="s">
        <v>113</v>
      </c>
      <c r="G25" s="447">
        <v>48719</v>
      </c>
      <c r="H25" s="447">
        <v>0</v>
      </c>
      <c r="I25" s="447">
        <v>0</v>
      </c>
      <c r="J25" s="447">
        <v>0</v>
      </c>
    </row>
    <row r="26" spans="1:10" ht="18.2" customHeight="1">
      <c r="A26" s="146" t="s">
        <v>114</v>
      </c>
      <c r="B26" s="90">
        <f t="shared" si="1"/>
        <v>2521052</v>
      </c>
      <c r="C26" s="447">
        <v>1333745</v>
      </c>
      <c r="D26" s="447">
        <v>655933</v>
      </c>
      <c r="E26" s="447">
        <v>520984</v>
      </c>
      <c r="F26" s="146" t="s">
        <v>114</v>
      </c>
      <c r="G26" s="447">
        <v>10390</v>
      </c>
      <c r="H26" s="447">
        <v>0</v>
      </c>
      <c r="I26" s="447">
        <v>0</v>
      </c>
      <c r="J26" s="447">
        <v>0</v>
      </c>
    </row>
    <row r="27" spans="1:10" ht="18.2" customHeight="1">
      <c r="A27" s="146" t="s">
        <v>115</v>
      </c>
      <c r="B27" s="90">
        <f t="shared" si="1"/>
        <v>4081133</v>
      </c>
      <c r="C27" s="447">
        <v>2887953</v>
      </c>
      <c r="D27" s="447">
        <v>0</v>
      </c>
      <c r="E27" s="447">
        <v>1188695</v>
      </c>
      <c r="F27" s="146" t="s">
        <v>115</v>
      </c>
      <c r="G27" s="447">
        <v>4485</v>
      </c>
      <c r="H27" s="447">
        <v>0</v>
      </c>
      <c r="I27" s="447">
        <v>0</v>
      </c>
      <c r="J27" s="447">
        <v>0</v>
      </c>
    </row>
    <row r="28" spans="1:10" ht="18.2" customHeight="1">
      <c r="A28" s="146" t="s">
        <v>116</v>
      </c>
      <c r="B28" s="90">
        <f t="shared" si="1"/>
        <v>1936781</v>
      </c>
      <c r="C28" s="447">
        <v>1359010</v>
      </c>
      <c r="D28" s="447">
        <v>0</v>
      </c>
      <c r="E28" s="447">
        <v>567725</v>
      </c>
      <c r="F28" s="146" t="s">
        <v>116</v>
      </c>
      <c r="G28" s="447">
        <v>10046</v>
      </c>
      <c r="H28" s="447">
        <v>0</v>
      </c>
      <c r="I28" s="447">
        <v>0</v>
      </c>
      <c r="J28" s="447">
        <v>0</v>
      </c>
    </row>
    <row r="29" spans="1:10" ht="18.2" customHeight="1">
      <c r="A29" s="146" t="s">
        <v>117</v>
      </c>
      <c r="B29" s="90">
        <f t="shared" si="1"/>
        <v>1618799</v>
      </c>
      <c r="C29" s="447">
        <v>1208687</v>
      </c>
      <c r="D29" s="447">
        <v>0</v>
      </c>
      <c r="E29" s="447">
        <v>343863</v>
      </c>
      <c r="F29" s="146" t="s">
        <v>117</v>
      </c>
      <c r="G29" s="447">
        <v>47322</v>
      </c>
      <c r="H29" s="447">
        <v>0</v>
      </c>
      <c r="I29" s="447">
        <v>14447</v>
      </c>
      <c r="J29" s="447">
        <v>4480</v>
      </c>
    </row>
    <row r="30" spans="1:10" ht="18.2" customHeight="1">
      <c r="A30" s="146" t="s">
        <v>118</v>
      </c>
      <c r="B30" s="90">
        <f t="shared" si="1"/>
        <v>4150277</v>
      </c>
      <c r="C30" s="447">
        <v>2383745</v>
      </c>
      <c r="D30" s="447">
        <v>0</v>
      </c>
      <c r="E30" s="447">
        <v>1567372</v>
      </c>
      <c r="F30" s="146" t="s">
        <v>118</v>
      </c>
      <c r="G30" s="447">
        <v>199160</v>
      </c>
      <c r="H30" s="447">
        <v>0</v>
      </c>
      <c r="I30" s="447">
        <v>0</v>
      </c>
      <c r="J30" s="447">
        <v>0</v>
      </c>
    </row>
    <row r="31" spans="1:10" ht="18.2" customHeight="1">
      <c r="A31" s="146" t="s">
        <v>119</v>
      </c>
      <c r="B31" s="90">
        <f t="shared" si="1"/>
        <v>2881020</v>
      </c>
      <c r="C31" s="447">
        <v>1957502</v>
      </c>
      <c r="D31" s="447">
        <v>0</v>
      </c>
      <c r="E31" s="447">
        <v>827898</v>
      </c>
      <c r="F31" s="146" t="s">
        <v>119</v>
      </c>
      <c r="G31" s="447">
        <v>0</v>
      </c>
      <c r="H31" s="447">
        <v>0</v>
      </c>
      <c r="I31" s="447">
        <v>95620</v>
      </c>
      <c r="J31" s="447">
        <v>0</v>
      </c>
    </row>
    <row r="32" spans="1:10" ht="18.2" customHeight="1">
      <c r="A32" s="146" t="s">
        <v>120</v>
      </c>
      <c r="B32" s="90">
        <f t="shared" si="1"/>
        <v>4317128</v>
      </c>
      <c r="C32" s="447">
        <v>2068274</v>
      </c>
      <c r="D32" s="447">
        <v>0</v>
      </c>
      <c r="E32" s="447">
        <v>2230264</v>
      </c>
      <c r="F32" s="146" t="s">
        <v>120</v>
      </c>
      <c r="G32" s="447">
        <v>18590</v>
      </c>
      <c r="H32" s="447">
        <v>0</v>
      </c>
      <c r="I32" s="447">
        <v>0</v>
      </c>
      <c r="J32" s="447">
        <v>0</v>
      </c>
    </row>
    <row r="33" spans="1:10" ht="18.2" customHeight="1">
      <c r="A33" s="146" t="s">
        <v>121</v>
      </c>
      <c r="B33" s="90">
        <f t="shared" si="1"/>
        <v>3118662</v>
      </c>
      <c r="C33" s="447">
        <v>1872459</v>
      </c>
      <c r="D33" s="447">
        <v>0</v>
      </c>
      <c r="E33" s="447">
        <v>1228953</v>
      </c>
      <c r="F33" s="146" t="s">
        <v>121</v>
      </c>
      <c r="G33" s="447">
        <v>7327</v>
      </c>
      <c r="H33" s="447">
        <v>0</v>
      </c>
      <c r="I33" s="447">
        <v>9923</v>
      </c>
      <c r="J33" s="447">
        <v>0</v>
      </c>
    </row>
    <row r="34" spans="1:10" ht="18.2" customHeight="1">
      <c r="A34" s="146" t="s">
        <v>122</v>
      </c>
      <c r="B34" s="90">
        <f t="shared" si="1"/>
        <v>12376157</v>
      </c>
      <c r="C34" s="447">
        <v>8471697</v>
      </c>
      <c r="D34" s="447">
        <v>0</v>
      </c>
      <c r="E34" s="447">
        <v>3878304</v>
      </c>
      <c r="F34" s="146" t="s">
        <v>122</v>
      </c>
      <c r="G34" s="447">
        <v>18237</v>
      </c>
      <c r="H34" s="447">
        <v>0</v>
      </c>
      <c r="I34" s="447">
        <v>0</v>
      </c>
      <c r="J34" s="447">
        <v>7919</v>
      </c>
    </row>
    <row r="35" spans="1:10" ht="18.2" customHeight="1">
      <c r="A35" s="146" t="s">
        <v>123</v>
      </c>
      <c r="B35" s="90">
        <f t="shared" si="1"/>
        <v>4330212</v>
      </c>
      <c r="C35" s="447">
        <v>3001592</v>
      </c>
      <c r="D35" s="447">
        <v>0</v>
      </c>
      <c r="E35" s="447">
        <v>890823</v>
      </c>
      <c r="F35" s="146" t="s">
        <v>123</v>
      </c>
      <c r="G35" s="447">
        <v>15949</v>
      </c>
      <c r="H35" s="447">
        <v>0</v>
      </c>
      <c r="I35" s="447">
        <v>0</v>
      </c>
      <c r="J35" s="447">
        <v>421848</v>
      </c>
    </row>
    <row r="36" spans="1:10" ht="18.2" customHeight="1">
      <c r="A36" s="146" t="s">
        <v>124</v>
      </c>
      <c r="B36" s="90">
        <f t="shared" si="1"/>
        <v>1948294</v>
      </c>
      <c r="C36" s="447">
        <v>1342303</v>
      </c>
      <c r="D36" s="447">
        <v>288465</v>
      </c>
      <c r="E36" s="447">
        <v>288590</v>
      </c>
      <c r="F36" s="146" t="s">
        <v>124</v>
      </c>
      <c r="G36" s="447">
        <v>28936</v>
      </c>
      <c r="H36" s="447">
        <v>0</v>
      </c>
      <c r="I36" s="447">
        <v>0</v>
      </c>
      <c r="J36" s="447">
        <v>0</v>
      </c>
    </row>
    <row r="37" spans="1:10" ht="18.2" customHeight="1">
      <c r="A37" s="146" t="s">
        <v>125</v>
      </c>
      <c r="B37" s="90">
        <f t="shared" si="1"/>
        <v>4559968</v>
      </c>
      <c r="C37" s="447">
        <v>2574293</v>
      </c>
      <c r="D37" s="447">
        <v>0</v>
      </c>
      <c r="E37" s="447">
        <v>1960482</v>
      </c>
      <c r="F37" s="146" t="s">
        <v>125</v>
      </c>
      <c r="G37" s="447">
        <v>25193</v>
      </c>
      <c r="H37" s="447">
        <v>0</v>
      </c>
      <c r="I37" s="447">
        <v>0</v>
      </c>
      <c r="J37" s="447">
        <v>0</v>
      </c>
    </row>
    <row r="38" spans="1:10" ht="18.2" customHeight="1" thickBot="1">
      <c r="A38" s="147" t="s">
        <v>126</v>
      </c>
      <c r="B38" s="448">
        <f t="shared" si="1"/>
        <v>1022817</v>
      </c>
      <c r="C38" s="427">
        <v>438524</v>
      </c>
      <c r="D38" s="427">
        <v>0</v>
      </c>
      <c r="E38" s="427">
        <v>530455</v>
      </c>
      <c r="F38" s="147" t="s">
        <v>126</v>
      </c>
      <c r="G38" s="427">
        <v>47505</v>
      </c>
      <c r="H38" s="427">
        <v>0</v>
      </c>
      <c r="I38" s="427">
        <v>6333</v>
      </c>
      <c r="J38" s="427">
        <v>0</v>
      </c>
    </row>
    <row r="39" spans="1:10" s="124" customFormat="1" ht="11.1" customHeight="1">
      <c r="A39" s="272" t="s">
        <v>220</v>
      </c>
      <c r="B39" s="28"/>
      <c r="C39" s="28"/>
      <c r="D39" s="28"/>
      <c r="E39" s="393" t="s">
        <v>540</v>
      </c>
      <c r="F39" s="272" t="s">
        <v>220</v>
      </c>
      <c r="G39" s="28"/>
      <c r="H39" s="28"/>
      <c r="I39" s="28"/>
      <c r="J39" s="393" t="s">
        <v>540</v>
      </c>
    </row>
    <row r="40" spans="1:10" s="124" customFormat="1" ht="11.1" customHeight="1">
      <c r="A40" s="273" t="s">
        <v>231</v>
      </c>
      <c r="F40" s="273" t="s">
        <v>231</v>
      </c>
    </row>
    <row r="41" spans="1:10" s="124" customFormat="1" ht="11.1" customHeight="1">
      <c r="A41" s="28" t="s">
        <v>504</v>
      </c>
      <c r="B41" s="275"/>
      <c r="C41" s="275"/>
      <c r="D41" s="275"/>
      <c r="E41" s="275"/>
      <c r="F41" s="28" t="s">
        <v>678</v>
      </c>
    </row>
  </sheetData>
  <sheetProtection selectLockedCells="1"/>
  <mergeCells count="14">
    <mergeCell ref="G6:G9"/>
    <mergeCell ref="H6:H9"/>
    <mergeCell ref="I6:I9"/>
    <mergeCell ref="J6:J9"/>
    <mergeCell ref="A3:E3"/>
    <mergeCell ref="F3:J3"/>
    <mergeCell ref="A4:E4"/>
    <mergeCell ref="F4:J4"/>
    <mergeCell ref="A6:A9"/>
    <mergeCell ref="B6:B9"/>
    <mergeCell ref="C6:C9"/>
    <mergeCell ref="D6:D9"/>
    <mergeCell ref="E6:E9"/>
    <mergeCell ref="F6:F9"/>
  </mergeCells>
  <phoneticPr fontId="24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2"/>
  <sheetViews>
    <sheetView view="pageBreakPreview" zoomScaleNormal="100" zoomScaleSheetLayoutView="100" workbookViewId="0">
      <selection activeCell="B1" sqref="B1"/>
    </sheetView>
  </sheetViews>
  <sheetFormatPr defaultRowHeight="14.25"/>
  <cols>
    <col min="1" max="1" width="17.875" style="29" customWidth="1"/>
    <col min="2" max="5" width="16.125" style="323" customWidth="1"/>
    <col min="6" max="6" width="17.875" style="323" customWidth="1"/>
    <col min="7" max="10" width="16.125" style="323" customWidth="1"/>
    <col min="11" max="16384" width="9" style="251"/>
  </cols>
  <sheetData>
    <row r="1" spans="1:13" s="382" customFormat="1" ht="14.1" customHeight="1">
      <c r="A1" s="82"/>
      <c r="B1" s="400"/>
      <c r="C1" s="400"/>
      <c r="D1" s="400"/>
      <c r="E1" s="317" t="s">
        <v>664</v>
      </c>
      <c r="F1" s="82" t="s">
        <v>665</v>
      </c>
      <c r="G1" s="400"/>
      <c r="H1" s="400"/>
      <c r="I1" s="400"/>
      <c r="J1" s="400"/>
    </row>
    <row r="2" spans="1:13" ht="14.1" customHeight="1">
      <c r="A2" s="82"/>
      <c r="B2" s="326"/>
      <c r="C2" s="326"/>
      <c r="D2" s="326"/>
      <c r="E2" s="317"/>
      <c r="F2" s="82"/>
      <c r="G2" s="326"/>
      <c r="H2" s="326"/>
      <c r="I2" s="326"/>
      <c r="J2" s="326"/>
    </row>
    <row r="3" spans="1:13" s="543" customFormat="1" ht="20.100000000000001" customHeight="1">
      <c r="A3" s="641" t="s">
        <v>144</v>
      </c>
      <c r="B3" s="641"/>
      <c r="C3" s="641"/>
      <c r="D3" s="641"/>
      <c r="E3" s="641"/>
      <c r="F3" s="641" t="s">
        <v>145</v>
      </c>
      <c r="G3" s="641"/>
      <c r="H3" s="641"/>
      <c r="I3" s="641"/>
      <c r="J3" s="641"/>
    </row>
    <row r="4" spans="1:13" s="539" customFormat="1" ht="24" customHeight="1">
      <c r="A4" s="642" t="s">
        <v>146</v>
      </c>
      <c r="B4" s="642"/>
      <c r="C4" s="642"/>
      <c r="D4" s="642"/>
      <c r="E4" s="642"/>
      <c r="F4" s="642" t="s">
        <v>147</v>
      </c>
      <c r="G4" s="642"/>
      <c r="H4" s="642"/>
      <c r="I4" s="642"/>
      <c r="J4" s="642"/>
    </row>
    <row r="5" spans="1:13" s="316" customFormat="1" ht="18" customHeight="1" thickBot="1">
      <c r="A5" s="316" t="s">
        <v>102</v>
      </c>
      <c r="B5" s="306"/>
      <c r="C5" s="306"/>
      <c r="D5" s="306"/>
      <c r="E5" s="112" t="s">
        <v>232</v>
      </c>
      <c r="F5" s="316" t="s">
        <v>102</v>
      </c>
      <c r="I5" s="306"/>
      <c r="J5" s="112" t="s">
        <v>232</v>
      </c>
    </row>
    <row r="6" spans="1:13" s="540" customFormat="1" ht="12.75" customHeight="1">
      <c r="A6" s="808" t="s">
        <v>208</v>
      </c>
      <c r="B6" s="706" t="s">
        <v>98</v>
      </c>
      <c r="C6" s="649" t="s">
        <v>224</v>
      </c>
      <c r="D6" s="649" t="s">
        <v>225</v>
      </c>
      <c r="E6" s="654" t="s">
        <v>233</v>
      </c>
      <c r="F6" s="808" t="s">
        <v>208</v>
      </c>
      <c r="G6" s="835" t="s">
        <v>227</v>
      </c>
      <c r="H6" s="825" t="s">
        <v>228</v>
      </c>
      <c r="I6" s="649" t="s">
        <v>229</v>
      </c>
      <c r="J6" s="654" t="s">
        <v>217</v>
      </c>
    </row>
    <row r="7" spans="1:13" s="540" customFormat="1" ht="12.75" customHeight="1">
      <c r="A7" s="809"/>
      <c r="B7" s="823"/>
      <c r="C7" s="650"/>
      <c r="D7" s="652"/>
      <c r="E7" s="733"/>
      <c r="F7" s="809"/>
      <c r="G7" s="836"/>
      <c r="H7" s="838"/>
      <c r="I7" s="652"/>
      <c r="J7" s="655"/>
    </row>
    <row r="8" spans="1:13" s="540" customFormat="1" ht="12.75" customHeight="1">
      <c r="A8" s="809"/>
      <c r="B8" s="823"/>
      <c r="C8" s="650"/>
      <c r="D8" s="652"/>
      <c r="E8" s="733"/>
      <c r="F8" s="809"/>
      <c r="G8" s="836"/>
      <c r="H8" s="838"/>
      <c r="I8" s="652"/>
      <c r="J8" s="655"/>
    </row>
    <row r="9" spans="1:13" s="540" customFormat="1" ht="12.75" customHeight="1">
      <c r="A9" s="810"/>
      <c r="B9" s="824"/>
      <c r="C9" s="651"/>
      <c r="D9" s="653"/>
      <c r="E9" s="793"/>
      <c r="F9" s="810"/>
      <c r="G9" s="837"/>
      <c r="H9" s="839"/>
      <c r="I9" s="653"/>
      <c r="J9" s="656"/>
      <c r="K9" s="540" t="s">
        <v>571</v>
      </c>
      <c r="L9" s="540" t="s">
        <v>571</v>
      </c>
      <c r="M9" s="540" t="s">
        <v>571</v>
      </c>
    </row>
    <row r="10" spans="1:13" s="21" customFormat="1" ht="17.649999999999999" customHeight="1">
      <c r="A10" s="148" t="s">
        <v>560</v>
      </c>
      <c r="B10" s="144" t="s">
        <v>571</v>
      </c>
      <c r="C10" s="144" t="s">
        <v>571</v>
      </c>
      <c r="D10" s="144" t="s">
        <v>571</v>
      </c>
      <c r="E10" s="144" t="s">
        <v>571</v>
      </c>
      <c r="F10" s="548">
        <v>2013</v>
      </c>
      <c r="G10" s="144" t="s">
        <v>571</v>
      </c>
      <c r="H10" s="144" t="s">
        <v>571</v>
      </c>
      <c r="I10" s="144" t="s">
        <v>571</v>
      </c>
      <c r="J10" s="144" t="s">
        <v>571</v>
      </c>
      <c r="K10" s="21" t="s">
        <v>571</v>
      </c>
      <c r="L10" s="21" t="s">
        <v>571</v>
      </c>
      <c r="M10" s="21" t="s">
        <v>571</v>
      </c>
    </row>
    <row r="11" spans="1:13" s="21" customFormat="1" ht="17.649999999999999" customHeight="1">
      <c r="A11" s="148" t="s">
        <v>561</v>
      </c>
      <c r="B11" s="144" t="s">
        <v>571</v>
      </c>
      <c r="C11" s="144" t="s">
        <v>571</v>
      </c>
      <c r="D11" s="144" t="s">
        <v>571</v>
      </c>
      <c r="E11" s="144" t="s">
        <v>571</v>
      </c>
      <c r="F11" s="548">
        <v>2014</v>
      </c>
      <c r="G11" s="144" t="s">
        <v>571</v>
      </c>
      <c r="H11" s="144" t="s">
        <v>571</v>
      </c>
      <c r="I11" s="144" t="s">
        <v>571</v>
      </c>
      <c r="J11" s="144" t="s">
        <v>571</v>
      </c>
      <c r="K11" s="21" t="s">
        <v>571</v>
      </c>
      <c r="L11" s="21" t="s">
        <v>571</v>
      </c>
      <c r="M11" s="21" t="s">
        <v>571</v>
      </c>
    </row>
    <row r="12" spans="1:13" s="21" customFormat="1" ht="17.649999999999999" customHeight="1">
      <c r="A12" s="148" t="s">
        <v>562</v>
      </c>
      <c r="B12" s="144">
        <v>207441454</v>
      </c>
      <c r="C12" s="144">
        <v>89115314</v>
      </c>
      <c r="D12" s="144">
        <v>22806252</v>
      </c>
      <c r="E12" s="144">
        <v>82427205</v>
      </c>
      <c r="F12" s="548">
        <v>2015</v>
      </c>
      <c r="G12" s="144">
        <v>3455186</v>
      </c>
      <c r="H12" s="144">
        <v>4321</v>
      </c>
      <c r="I12" s="144">
        <v>4700454</v>
      </c>
      <c r="J12" s="144">
        <v>4932722</v>
      </c>
    </row>
    <row r="13" spans="1:13" s="21" customFormat="1" ht="17.649999999999999" customHeight="1">
      <c r="A13" s="148" t="s">
        <v>531</v>
      </c>
      <c r="B13" s="144">
        <v>221047673</v>
      </c>
      <c r="C13" s="144">
        <v>95257286</v>
      </c>
      <c r="D13" s="144">
        <v>24359792</v>
      </c>
      <c r="E13" s="144">
        <v>87160058</v>
      </c>
      <c r="F13" s="548">
        <v>2016</v>
      </c>
      <c r="G13" s="144">
        <v>3404775</v>
      </c>
      <c r="H13" s="144">
        <v>0</v>
      </c>
      <c r="I13" s="144">
        <v>5400900</v>
      </c>
      <c r="J13" s="144">
        <v>5464862</v>
      </c>
    </row>
    <row r="14" spans="1:13" s="21" customFormat="1" ht="17.649999999999999" customHeight="1">
      <c r="A14" s="544">
        <v>2017</v>
      </c>
      <c r="B14" s="471">
        <f>SUM(B16:B38)</f>
        <v>235108927</v>
      </c>
      <c r="C14" s="471">
        <f t="shared" ref="C14:J14" si="0">SUM(C16:C38)</f>
        <v>102240394</v>
      </c>
      <c r="D14" s="471">
        <f t="shared" si="0"/>
        <v>2141229</v>
      </c>
      <c r="E14" s="471">
        <f t="shared" si="0"/>
        <v>116307963</v>
      </c>
      <c r="F14" s="549">
        <v>2017</v>
      </c>
      <c r="G14" s="471">
        <f t="shared" si="0"/>
        <v>3540429</v>
      </c>
      <c r="H14" s="471">
        <f t="shared" si="0"/>
        <v>0</v>
      </c>
      <c r="I14" s="471">
        <f t="shared" si="0"/>
        <v>5581007</v>
      </c>
      <c r="J14" s="471">
        <f t="shared" si="0"/>
        <v>5297905</v>
      </c>
      <c r="K14" s="471"/>
    </row>
    <row r="15" spans="1:13" s="540" customFormat="1" ht="17.25" customHeight="1">
      <c r="A15" s="545"/>
      <c r="B15" s="144"/>
      <c r="C15" s="144"/>
      <c r="D15" s="144"/>
      <c r="E15" s="144"/>
      <c r="F15" s="545"/>
      <c r="G15" s="144"/>
      <c r="H15" s="144"/>
      <c r="I15" s="144"/>
      <c r="J15" s="144"/>
    </row>
    <row r="16" spans="1:13" s="321" customFormat="1" ht="17.649999999999999" customHeight="1">
      <c r="A16" s="146" t="s">
        <v>104</v>
      </c>
      <c r="B16" s="144">
        <f>SUM(C16:E16,G16:J16)</f>
        <v>48289572</v>
      </c>
      <c r="C16" s="355">
        <v>20978033</v>
      </c>
      <c r="D16" s="355">
        <v>0</v>
      </c>
      <c r="E16" s="355">
        <v>23313383</v>
      </c>
      <c r="F16" s="146" t="s">
        <v>104</v>
      </c>
      <c r="G16" s="355">
        <v>2145366</v>
      </c>
      <c r="H16" s="355">
        <v>0</v>
      </c>
      <c r="I16" s="355">
        <v>1852790</v>
      </c>
      <c r="J16" s="355">
        <v>0</v>
      </c>
    </row>
    <row r="17" spans="1:14" s="321" customFormat="1" ht="17.649999999999999" customHeight="1">
      <c r="A17" s="146" t="s">
        <v>105</v>
      </c>
      <c r="B17" s="144">
        <f t="shared" ref="B17:B38" si="1">SUM(C17:E17,G17:J17)</f>
        <v>32032106</v>
      </c>
      <c r="C17" s="355">
        <v>13079307</v>
      </c>
      <c r="D17" s="355">
        <v>0</v>
      </c>
      <c r="E17" s="355">
        <v>18650629</v>
      </c>
      <c r="F17" s="146" t="s">
        <v>105</v>
      </c>
      <c r="G17" s="355">
        <v>301647</v>
      </c>
      <c r="H17" s="355">
        <v>0</v>
      </c>
      <c r="I17" s="355">
        <v>0</v>
      </c>
      <c r="J17" s="355">
        <v>523</v>
      </c>
    </row>
    <row r="18" spans="1:14" s="321" customFormat="1" ht="17.649999999999999" customHeight="1">
      <c r="A18" s="146" t="s">
        <v>106</v>
      </c>
      <c r="B18" s="144">
        <f t="shared" si="1"/>
        <v>11081127</v>
      </c>
      <c r="C18" s="355">
        <v>3688543</v>
      </c>
      <c r="D18" s="355">
        <v>0</v>
      </c>
      <c r="E18" s="355">
        <v>4321449</v>
      </c>
      <c r="F18" s="146" t="s">
        <v>106</v>
      </c>
      <c r="G18" s="355">
        <v>231334</v>
      </c>
      <c r="H18" s="355">
        <v>0</v>
      </c>
      <c r="I18" s="355">
        <v>2839801</v>
      </c>
      <c r="J18" s="355">
        <v>0</v>
      </c>
    </row>
    <row r="19" spans="1:14" s="321" customFormat="1" ht="17.649999999999999" customHeight="1">
      <c r="A19" s="146" t="s">
        <v>107</v>
      </c>
      <c r="B19" s="144">
        <f t="shared" si="1"/>
        <v>15741375</v>
      </c>
      <c r="C19" s="355">
        <v>6127186</v>
      </c>
      <c r="D19" s="355">
        <v>0</v>
      </c>
      <c r="E19" s="355">
        <v>6360958</v>
      </c>
      <c r="F19" s="146" t="s">
        <v>107</v>
      </c>
      <c r="G19" s="355">
        <v>36925</v>
      </c>
      <c r="H19" s="355">
        <v>0</v>
      </c>
      <c r="I19" s="355">
        <v>605068</v>
      </c>
      <c r="J19" s="355">
        <v>2611238</v>
      </c>
    </row>
    <row r="20" spans="1:14" s="321" customFormat="1" ht="17.649999999999999" customHeight="1">
      <c r="A20" s="146" t="s">
        <v>108</v>
      </c>
      <c r="B20" s="144">
        <f t="shared" si="1"/>
        <v>32437861</v>
      </c>
      <c r="C20" s="355">
        <v>12585373</v>
      </c>
      <c r="D20" s="355">
        <v>0</v>
      </c>
      <c r="E20" s="355">
        <v>17553090</v>
      </c>
      <c r="F20" s="146" t="s">
        <v>108</v>
      </c>
      <c r="G20" s="355">
        <v>259044</v>
      </c>
      <c r="H20" s="355">
        <v>0</v>
      </c>
      <c r="I20" s="355">
        <v>0</v>
      </c>
      <c r="J20" s="355">
        <v>2040354</v>
      </c>
    </row>
    <row r="21" spans="1:14" s="321" customFormat="1" ht="17.649999999999999" customHeight="1">
      <c r="A21" s="146" t="s">
        <v>109</v>
      </c>
      <c r="B21" s="144">
        <f t="shared" si="1"/>
        <v>9073214</v>
      </c>
      <c r="C21" s="355">
        <v>4721451</v>
      </c>
      <c r="D21" s="355">
        <v>0</v>
      </c>
      <c r="E21" s="355">
        <v>4326552</v>
      </c>
      <c r="F21" s="146" t="s">
        <v>109</v>
      </c>
      <c r="G21" s="355">
        <v>25211</v>
      </c>
      <c r="H21" s="355">
        <v>0</v>
      </c>
      <c r="I21" s="355">
        <v>0</v>
      </c>
      <c r="J21" s="355">
        <v>0</v>
      </c>
    </row>
    <row r="22" spans="1:14" s="321" customFormat="1" ht="17.649999999999999" customHeight="1">
      <c r="A22" s="146" t="s">
        <v>110</v>
      </c>
      <c r="B22" s="144">
        <f t="shared" si="1"/>
        <v>11305011</v>
      </c>
      <c r="C22" s="355">
        <v>4630564</v>
      </c>
      <c r="D22" s="355">
        <v>0</v>
      </c>
      <c r="E22" s="355">
        <v>6585501</v>
      </c>
      <c r="F22" s="146" t="s">
        <v>110</v>
      </c>
      <c r="G22" s="355">
        <v>4460</v>
      </c>
      <c r="H22" s="355">
        <v>0</v>
      </c>
      <c r="I22" s="355">
        <v>84486</v>
      </c>
      <c r="J22" s="355">
        <v>0</v>
      </c>
    </row>
    <row r="23" spans="1:14" s="321" customFormat="1" ht="17.649999999999999" customHeight="1">
      <c r="A23" s="146" t="s">
        <v>111</v>
      </c>
      <c r="B23" s="144">
        <f t="shared" si="1"/>
        <v>8245500</v>
      </c>
      <c r="C23" s="355">
        <v>3956271</v>
      </c>
      <c r="D23" s="355">
        <v>0</v>
      </c>
      <c r="E23" s="355">
        <v>4264896</v>
      </c>
      <c r="F23" s="146" t="s">
        <v>111</v>
      </c>
      <c r="G23" s="355">
        <v>6794</v>
      </c>
      <c r="H23" s="355">
        <v>0</v>
      </c>
      <c r="I23" s="355">
        <v>16550</v>
      </c>
      <c r="J23" s="355">
        <v>989</v>
      </c>
      <c r="K23" s="546"/>
      <c r="L23" s="546"/>
      <c r="M23" s="546"/>
      <c r="N23" s="546"/>
    </row>
    <row r="24" spans="1:14" s="321" customFormat="1" ht="17.649999999999999" customHeight="1">
      <c r="A24" s="146" t="s">
        <v>112</v>
      </c>
      <c r="B24" s="144">
        <f t="shared" si="1"/>
        <v>6164991</v>
      </c>
      <c r="C24" s="355">
        <v>2633026</v>
      </c>
      <c r="D24" s="355">
        <v>1668840</v>
      </c>
      <c r="E24" s="355">
        <v>1746473</v>
      </c>
      <c r="F24" s="146" t="s">
        <v>112</v>
      </c>
      <c r="G24" s="355">
        <v>31672</v>
      </c>
      <c r="H24" s="355">
        <v>0</v>
      </c>
      <c r="I24" s="355">
        <v>84980</v>
      </c>
      <c r="J24" s="355">
        <v>0</v>
      </c>
    </row>
    <row r="25" spans="1:14" s="321" customFormat="1" ht="17.649999999999999" customHeight="1">
      <c r="A25" s="146" t="s">
        <v>113</v>
      </c>
      <c r="B25" s="144">
        <f t="shared" si="1"/>
        <v>25542505</v>
      </c>
      <c r="C25" s="355">
        <v>12912297</v>
      </c>
      <c r="D25" s="355">
        <v>0</v>
      </c>
      <c r="E25" s="355">
        <v>12571223</v>
      </c>
      <c r="F25" s="146" t="s">
        <v>113</v>
      </c>
      <c r="G25" s="355">
        <v>58985</v>
      </c>
      <c r="H25" s="355">
        <v>0</v>
      </c>
      <c r="I25" s="355">
        <v>0</v>
      </c>
      <c r="J25" s="355">
        <v>0</v>
      </c>
    </row>
    <row r="26" spans="1:14" s="321" customFormat="1" ht="17.649999999999999" customHeight="1">
      <c r="A26" s="146" t="s">
        <v>114</v>
      </c>
      <c r="B26" s="144">
        <f t="shared" si="1"/>
        <v>948153</v>
      </c>
      <c r="C26" s="355">
        <v>337763</v>
      </c>
      <c r="D26" s="355">
        <v>295869</v>
      </c>
      <c r="E26" s="355">
        <v>310359</v>
      </c>
      <c r="F26" s="146" t="s">
        <v>114</v>
      </c>
      <c r="G26" s="355">
        <v>4162</v>
      </c>
      <c r="H26" s="355">
        <v>0</v>
      </c>
      <c r="I26" s="355">
        <v>0</v>
      </c>
      <c r="J26" s="355">
        <v>0</v>
      </c>
    </row>
    <row r="27" spans="1:14" s="321" customFormat="1" ht="17.649999999999999" customHeight="1">
      <c r="A27" s="146" t="s">
        <v>115</v>
      </c>
      <c r="B27" s="144">
        <f t="shared" si="1"/>
        <v>3198340</v>
      </c>
      <c r="C27" s="355">
        <v>1811901</v>
      </c>
      <c r="D27" s="355">
        <v>0</v>
      </c>
      <c r="E27" s="355">
        <v>1379772</v>
      </c>
      <c r="F27" s="146" t="s">
        <v>115</v>
      </c>
      <c r="G27" s="355">
        <v>6667</v>
      </c>
      <c r="H27" s="355">
        <v>0</v>
      </c>
      <c r="I27" s="355">
        <v>0</v>
      </c>
      <c r="J27" s="355">
        <v>0</v>
      </c>
    </row>
    <row r="28" spans="1:14" s="321" customFormat="1" ht="17.649999999999999" customHeight="1">
      <c r="A28" s="146" t="s">
        <v>116</v>
      </c>
      <c r="B28" s="144">
        <f t="shared" si="1"/>
        <v>825938</v>
      </c>
      <c r="C28" s="355">
        <v>396948</v>
      </c>
      <c r="D28" s="355">
        <v>0</v>
      </c>
      <c r="E28" s="355">
        <v>424953</v>
      </c>
      <c r="F28" s="146" t="s">
        <v>116</v>
      </c>
      <c r="G28" s="355">
        <v>4037</v>
      </c>
      <c r="H28" s="355">
        <v>0</v>
      </c>
      <c r="I28" s="355">
        <v>0</v>
      </c>
      <c r="J28" s="355">
        <v>0</v>
      </c>
    </row>
    <row r="29" spans="1:14" s="321" customFormat="1" ht="17.649999999999999" customHeight="1">
      <c r="A29" s="146" t="s">
        <v>117</v>
      </c>
      <c r="B29" s="144">
        <f t="shared" si="1"/>
        <v>1148864</v>
      </c>
      <c r="C29" s="355">
        <v>685714</v>
      </c>
      <c r="D29" s="355">
        <v>0</v>
      </c>
      <c r="E29" s="355">
        <v>394568</v>
      </c>
      <c r="F29" s="146" t="s">
        <v>117</v>
      </c>
      <c r="G29" s="355">
        <v>54710</v>
      </c>
      <c r="H29" s="355">
        <v>0</v>
      </c>
      <c r="I29" s="355">
        <v>4192</v>
      </c>
      <c r="J29" s="355">
        <v>9680</v>
      </c>
    </row>
    <row r="30" spans="1:14" s="321" customFormat="1" ht="17.649999999999999" customHeight="1">
      <c r="A30" s="146" t="s">
        <v>118</v>
      </c>
      <c r="B30" s="144">
        <f t="shared" si="1"/>
        <v>3741513</v>
      </c>
      <c r="C30" s="355">
        <v>1640880</v>
      </c>
      <c r="D30" s="355">
        <v>0</v>
      </c>
      <c r="E30" s="355">
        <v>1870459</v>
      </c>
      <c r="F30" s="146" t="s">
        <v>118</v>
      </c>
      <c r="G30" s="355">
        <v>230174</v>
      </c>
      <c r="H30" s="355">
        <v>0</v>
      </c>
      <c r="I30" s="355">
        <v>0</v>
      </c>
      <c r="J30" s="355">
        <v>0</v>
      </c>
    </row>
    <row r="31" spans="1:14" s="321" customFormat="1" ht="17.649999999999999" customHeight="1">
      <c r="A31" s="146" t="s">
        <v>119</v>
      </c>
      <c r="B31" s="144">
        <f t="shared" si="1"/>
        <v>2317381</v>
      </c>
      <c r="C31" s="355">
        <v>1328108</v>
      </c>
      <c r="D31" s="355">
        <v>0</v>
      </c>
      <c r="E31" s="355">
        <v>912030</v>
      </c>
      <c r="F31" s="146" t="s">
        <v>119</v>
      </c>
      <c r="G31" s="355">
        <v>0</v>
      </c>
      <c r="H31" s="355">
        <v>0</v>
      </c>
      <c r="I31" s="355">
        <v>77243</v>
      </c>
      <c r="J31" s="355">
        <v>0</v>
      </c>
    </row>
    <row r="32" spans="1:14" s="321" customFormat="1" ht="17.649999999999999" customHeight="1">
      <c r="A32" s="146" t="s">
        <v>120</v>
      </c>
      <c r="B32" s="144">
        <f t="shared" si="1"/>
        <v>2559804</v>
      </c>
      <c r="C32" s="355">
        <v>933628</v>
      </c>
      <c r="D32" s="355">
        <v>0</v>
      </c>
      <c r="E32" s="355">
        <v>1613479</v>
      </c>
      <c r="F32" s="146" t="s">
        <v>120</v>
      </c>
      <c r="G32" s="355">
        <v>12697</v>
      </c>
      <c r="H32" s="355">
        <v>0</v>
      </c>
      <c r="I32" s="355">
        <v>0</v>
      </c>
      <c r="J32" s="355">
        <v>0</v>
      </c>
    </row>
    <row r="33" spans="1:10" s="321" customFormat="1" ht="17.649999999999999" customHeight="1">
      <c r="A33" s="146" t="s">
        <v>121</v>
      </c>
      <c r="B33" s="144">
        <f t="shared" si="1"/>
        <v>2268696</v>
      </c>
      <c r="C33" s="355">
        <v>1079584</v>
      </c>
      <c r="D33" s="355">
        <v>0</v>
      </c>
      <c r="E33" s="355">
        <v>1173698</v>
      </c>
      <c r="F33" s="146" t="s">
        <v>121</v>
      </c>
      <c r="G33" s="355">
        <v>5748</v>
      </c>
      <c r="H33" s="355">
        <v>0</v>
      </c>
      <c r="I33" s="355">
        <v>9666</v>
      </c>
      <c r="J33" s="355">
        <v>0</v>
      </c>
    </row>
    <row r="34" spans="1:10" s="321" customFormat="1" ht="17.649999999999999" customHeight="1">
      <c r="A34" s="146" t="s">
        <v>122</v>
      </c>
      <c r="B34" s="144">
        <f t="shared" si="1"/>
        <v>9516339</v>
      </c>
      <c r="C34" s="355">
        <v>4771064</v>
      </c>
      <c r="D34" s="355">
        <v>0</v>
      </c>
      <c r="E34" s="355">
        <v>4713512</v>
      </c>
      <c r="F34" s="146" t="s">
        <v>122</v>
      </c>
      <c r="G34" s="355">
        <v>19840</v>
      </c>
      <c r="H34" s="355">
        <v>0</v>
      </c>
      <c r="I34" s="355">
        <v>0</v>
      </c>
      <c r="J34" s="355">
        <v>11923</v>
      </c>
    </row>
    <row r="35" spans="1:10" s="321" customFormat="1" ht="17.649999999999999" customHeight="1">
      <c r="A35" s="146" t="s">
        <v>123</v>
      </c>
      <c r="B35" s="144">
        <f t="shared" si="1"/>
        <v>3207223</v>
      </c>
      <c r="C35" s="355">
        <v>1500786</v>
      </c>
      <c r="D35" s="355">
        <v>0</v>
      </c>
      <c r="E35" s="355">
        <v>1069883</v>
      </c>
      <c r="F35" s="146" t="s">
        <v>123</v>
      </c>
      <c r="G35" s="355">
        <v>13356</v>
      </c>
      <c r="H35" s="355">
        <v>0</v>
      </c>
      <c r="I35" s="355">
        <v>0</v>
      </c>
      <c r="J35" s="355">
        <v>623198</v>
      </c>
    </row>
    <row r="36" spans="1:10" s="321" customFormat="1" ht="17.649999999999999" customHeight="1">
      <c r="A36" s="146" t="s">
        <v>124</v>
      </c>
      <c r="B36" s="144">
        <f t="shared" si="1"/>
        <v>967172</v>
      </c>
      <c r="C36" s="355">
        <v>590611</v>
      </c>
      <c r="D36" s="355">
        <v>176520</v>
      </c>
      <c r="E36" s="355">
        <v>186390</v>
      </c>
      <c r="F36" s="146" t="s">
        <v>124</v>
      </c>
      <c r="G36" s="355">
        <v>13651</v>
      </c>
      <c r="H36" s="355">
        <v>0</v>
      </c>
      <c r="I36" s="355">
        <v>0</v>
      </c>
      <c r="J36" s="355">
        <v>0</v>
      </c>
    </row>
    <row r="37" spans="1:10" s="321" customFormat="1" ht="17.649999999999999" customHeight="1">
      <c r="A37" s="146" t="s">
        <v>125</v>
      </c>
      <c r="B37" s="144">
        <f t="shared" si="1"/>
        <v>3628809</v>
      </c>
      <c r="C37" s="355">
        <v>1585596</v>
      </c>
      <c r="D37" s="355">
        <v>0</v>
      </c>
      <c r="E37" s="355">
        <v>2019058</v>
      </c>
      <c r="F37" s="146" t="s">
        <v>125</v>
      </c>
      <c r="G37" s="355">
        <v>24155</v>
      </c>
      <c r="H37" s="355">
        <v>0</v>
      </c>
      <c r="I37" s="355">
        <v>0</v>
      </c>
      <c r="J37" s="355">
        <v>0</v>
      </c>
    </row>
    <row r="38" spans="1:10" s="321" customFormat="1" ht="17.649999999999999" customHeight="1" thickBot="1">
      <c r="A38" s="147" t="s">
        <v>126</v>
      </c>
      <c r="B38" s="448">
        <f t="shared" si="1"/>
        <v>867433</v>
      </c>
      <c r="C38" s="427">
        <v>265760</v>
      </c>
      <c r="D38" s="427">
        <v>0</v>
      </c>
      <c r="E38" s="427">
        <v>545648</v>
      </c>
      <c r="F38" s="147" t="s">
        <v>126</v>
      </c>
      <c r="G38" s="427">
        <v>49794</v>
      </c>
      <c r="H38" s="427">
        <v>0</v>
      </c>
      <c r="I38" s="427">
        <v>6231</v>
      </c>
      <c r="J38" s="427">
        <v>0</v>
      </c>
    </row>
    <row r="39" spans="1:10" s="28" customFormat="1" ht="11.1" customHeight="1">
      <c r="A39" s="272" t="s">
        <v>220</v>
      </c>
      <c r="E39" s="547" t="s">
        <v>540</v>
      </c>
      <c r="F39" s="272" t="s">
        <v>220</v>
      </c>
      <c r="I39" s="834" t="s">
        <v>541</v>
      </c>
      <c r="J39" s="834"/>
    </row>
    <row r="40" spans="1:10" s="113" customFormat="1" ht="11.1" customHeight="1">
      <c r="A40" s="273" t="s">
        <v>231</v>
      </c>
      <c r="B40" s="274"/>
      <c r="C40" s="274"/>
      <c r="D40" s="274"/>
      <c r="E40" s="274"/>
      <c r="F40" s="273" t="s">
        <v>231</v>
      </c>
      <c r="G40" s="274"/>
      <c r="H40" s="274"/>
      <c r="I40" s="274"/>
      <c r="J40" s="274"/>
    </row>
    <row r="41" spans="1:10" s="113" customFormat="1" ht="11.1" customHeight="1">
      <c r="A41" s="272" t="s">
        <v>234</v>
      </c>
      <c r="B41" s="274"/>
      <c r="C41" s="274"/>
      <c r="D41" s="274"/>
      <c r="E41" s="274"/>
      <c r="F41" s="272" t="s">
        <v>505</v>
      </c>
      <c r="G41" s="274"/>
      <c r="H41" s="274"/>
      <c r="I41" s="274"/>
      <c r="J41" s="274"/>
    </row>
    <row r="42" spans="1:10" s="540" customFormat="1" ht="11.25">
      <c r="A42" s="314"/>
      <c r="B42" s="315"/>
      <c r="C42" s="315"/>
      <c r="D42" s="315"/>
      <c r="E42" s="315"/>
      <c r="F42" s="315"/>
      <c r="G42" s="315"/>
      <c r="H42" s="315"/>
      <c r="I42" s="315"/>
      <c r="J42" s="315"/>
    </row>
    <row r="43" spans="1:10" s="540" customFormat="1" ht="11.25">
      <c r="A43" s="314"/>
      <c r="B43" s="315"/>
      <c r="C43" s="315"/>
      <c r="D43" s="315"/>
      <c r="E43" s="315"/>
      <c r="F43" s="315"/>
      <c r="G43" s="315"/>
      <c r="H43" s="315"/>
      <c r="I43" s="315"/>
      <c r="J43" s="315"/>
    </row>
    <row r="44" spans="1:10" s="540" customFormat="1" ht="11.25">
      <c r="A44" s="314"/>
      <c r="B44" s="315"/>
      <c r="C44" s="315"/>
      <c r="D44" s="315"/>
      <c r="E44" s="315"/>
      <c r="F44" s="315"/>
      <c r="G44" s="315"/>
      <c r="H44" s="315"/>
      <c r="I44" s="315"/>
      <c r="J44" s="315"/>
    </row>
    <row r="45" spans="1:10" s="540" customFormat="1" ht="11.25">
      <c r="A45" s="314"/>
      <c r="B45" s="315"/>
      <c r="C45" s="315"/>
      <c r="D45" s="315"/>
      <c r="E45" s="315"/>
      <c r="F45" s="315"/>
      <c r="G45" s="315"/>
      <c r="H45" s="315"/>
      <c r="I45" s="315"/>
      <c r="J45" s="315"/>
    </row>
    <row r="46" spans="1:10" s="540" customFormat="1" ht="11.25">
      <c r="A46" s="314"/>
      <c r="B46" s="315"/>
      <c r="C46" s="315"/>
      <c r="D46" s="315"/>
      <c r="E46" s="315"/>
      <c r="F46" s="315"/>
      <c r="G46" s="315"/>
      <c r="H46" s="315"/>
      <c r="I46" s="315"/>
      <c r="J46" s="315"/>
    </row>
    <row r="47" spans="1:10" s="540" customFormat="1" ht="11.25">
      <c r="A47" s="314"/>
      <c r="B47" s="315"/>
      <c r="C47" s="315"/>
      <c r="D47" s="315"/>
      <c r="E47" s="315"/>
      <c r="F47" s="315"/>
      <c r="G47" s="315"/>
      <c r="H47" s="315"/>
      <c r="I47" s="315"/>
      <c r="J47" s="315"/>
    </row>
    <row r="48" spans="1:10" s="540" customFormat="1" ht="11.25">
      <c r="A48" s="314"/>
      <c r="B48" s="315"/>
      <c r="C48" s="315"/>
      <c r="D48" s="315"/>
      <c r="E48" s="315"/>
      <c r="F48" s="315"/>
      <c r="G48" s="315"/>
      <c r="H48" s="315"/>
      <c r="I48" s="315"/>
      <c r="J48" s="315"/>
    </row>
    <row r="49" spans="1:10" s="540" customFormat="1" ht="11.25">
      <c r="A49" s="314"/>
      <c r="B49" s="315"/>
      <c r="C49" s="315"/>
      <c r="D49" s="315"/>
      <c r="E49" s="315"/>
      <c r="F49" s="315"/>
      <c r="G49" s="315"/>
      <c r="H49" s="315"/>
      <c r="I49" s="315"/>
      <c r="J49" s="315"/>
    </row>
    <row r="50" spans="1:10" s="540" customFormat="1" ht="11.25">
      <c r="A50" s="314"/>
      <c r="B50" s="315"/>
      <c r="C50" s="315"/>
      <c r="D50" s="315"/>
      <c r="E50" s="315"/>
      <c r="F50" s="315"/>
      <c r="G50" s="315"/>
      <c r="H50" s="315"/>
      <c r="I50" s="315"/>
      <c r="J50" s="315"/>
    </row>
    <row r="51" spans="1:10" s="540" customFormat="1" ht="11.25">
      <c r="A51" s="314"/>
      <c r="B51" s="315"/>
      <c r="C51" s="315"/>
      <c r="D51" s="315"/>
      <c r="E51" s="315"/>
      <c r="F51" s="315"/>
      <c r="G51" s="315"/>
      <c r="H51" s="315"/>
      <c r="I51" s="315"/>
      <c r="J51" s="315"/>
    </row>
    <row r="52" spans="1:10" s="540" customFormat="1" ht="11.25">
      <c r="A52" s="314"/>
      <c r="B52" s="315"/>
      <c r="C52" s="315"/>
      <c r="D52" s="315"/>
      <c r="E52" s="315"/>
      <c r="F52" s="315"/>
      <c r="G52" s="315"/>
      <c r="H52" s="315"/>
      <c r="I52" s="315"/>
      <c r="J52" s="315"/>
    </row>
    <row r="53" spans="1:10" s="540" customFormat="1" ht="11.25">
      <c r="A53" s="314"/>
      <c r="B53" s="315"/>
      <c r="C53" s="315"/>
      <c r="D53" s="315"/>
      <c r="E53" s="315"/>
      <c r="F53" s="315"/>
      <c r="G53" s="315"/>
      <c r="H53" s="315"/>
      <c r="I53" s="315"/>
      <c r="J53" s="315"/>
    </row>
    <row r="54" spans="1:10" s="540" customFormat="1" ht="11.25">
      <c r="A54" s="314"/>
      <c r="B54" s="315"/>
      <c r="C54" s="315"/>
      <c r="D54" s="315"/>
      <c r="E54" s="315"/>
      <c r="F54" s="315"/>
      <c r="G54" s="315"/>
      <c r="H54" s="315"/>
      <c r="I54" s="315"/>
      <c r="J54" s="315"/>
    </row>
    <row r="55" spans="1:10" s="540" customFormat="1" ht="11.25">
      <c r="A55" s="314"/>
      <c r="B55" s="315"/>
      <c r="C55" s="315"/>
      <c r="D55" s="315"/>
      <c r="E55" s="315"/>
      <c r="F55" s="315"/>
      <c r="G55" s="315"/>
      <c r="H55" s="315"/>
      <c r="I55" s="315"/>
      <c r="J55" s="315"/>
    </row>
    <row r="56" spans="1:10" s="540" customFormat="1" ht="11.25">
      <c r="A56" s="314"/>
      <c r="B56" s="315"/>
      <c r="C56" s="315"/>
      <c r="D56" s="315"/>
      <c r="E56" s="315"/>
      <c r="F56" s="315"/>
      <c r="G56" s="315"/>
      <c r="H56" s="315"/>
      <c r="I56" s="315"/>
      <c r="J56" s="315"/>
    </row>
    <row r="57" spans="1:10" s="540" customFormat="1" ht="11.25">
      <c r="A57" s="314"/>
      <c r="B57" s="315"/>
      <c r="C57" s="315"/>
      <c r="D57" s="315"/>
      <c r="E57" s="315"/>
      <c r="F57" s="315"/>
      <c r="G57" s="315"/>
      <c r="H57" s="315"/>
      <c r="I57" s="315"/>
      <c r="J57" s="315"/>
    </row>
    <row r="58" spans="1:10" s="540" customFormat="1" ht="11.25">
      <c r="A58" s="314"/>
      <c r="B58" s="315"/>
      <c r="C58" s="315"/>
      <c r="D58" s="315"/>
      <c r="E58" s="315"/>
      <c r="F58" s="315"/>
      <c r="G58" s="315"/>
      <c r="H58" s="315"/>
      <c r="I58" s="315"/>
      <c r="J58" s="315"/>
    </row>
    <row r="59" spans="1:10" s="540" customFormat="1" ht="11.25">
      <c r="A59" s="314"/>
      <c r="B59" s="315"/>
      <c r="C59" s="315"/>
      <c r="D59" s="315"/>
      <c r="E59" s="315"/>
      <c r="F59" s="315"/>
      <c r="G59" s="315"/>
      <c r="H59" s="315"/>
      <c r="I59" s="315"/>
      <c r="J59" s="315"/>
    </row>
    <row r="60" spans="1:10" s="540" customFormat="1" ht="11.25">
      <c r="A60" s="314"/>
      <c r="B60" s="315"/>
      <c r="C60" s="315"/>
      <c r="D60" s="315"/>
      <c r="E60" s="315"/>
      <c r="F60" s="315"/>
      <c r="G60" s="315"/>
      <c r="H60" s="315"/>
      <c r="I60" s="315"/>
      <c r="J60" s="315"/>
    </row>
    <row r="61" spans="1:10" s="540" customFormat="1" ht="11.25">
      <c r="A61" s="314"/>
      <c r="B61" s="315"/>
      <c r="C61" s="315"/>
      <c r="D61" s="315"/>
      <c r="E61" s="315"/>
      <c r="F61" s="315"/>
      <c r="G61" s="315"/>
      <c r="H61" s="315"/>
      <c r="I61" s="315"/>
      <c r="J61" s="315"/>
    </row>
    <row r="62" spans="1:10" s="540" customFormat="1" ht="11.25">
      <c r="A62" s="314"/>
      <c r="B62" s="315"/>
      <c r="C62" s="315"/>
      <c r="D62" s="315"/>
      <c r="E62" s="315"/>
      <c r="F62" s="315"/>
      <c r="G62" s="315"/>
      <c r="H62" s="315"/>
      <c r="I62" s="315"/>
      <c r="J62" s="315"/>
    </row>
    <row r="63" spans="1:10" s="540" customFormat="1" ht="11.25">
      <c r="A63" s="314"/>
      <c r="B63" s="315"/>
      <c r="C63" s="315"/>
      <c r="D63" s="315"/>
      <c r="E63" s="315"/>
      <c r="F63" s="315"/>
      <c r="G63" s="315"/>
      <c r="H63" s="315"/>
      <c r="I63" s="315"/>
      <c r="J63" s="315"/>
    </row>
    <row r="64" spans="1:10" s="540" customFormat="1" ht="11.25">
      <c r="A64" s="314"/>
      <c r="B64" s="315"/>
      <c r="C64" s="315"/>
      <c r="D64" s="315"/>
      <c r="E64" s="315"/>
      <c r="F64" s="315"/>
      <c r="G64" s="315"/>
      <c r="H64" s="315"/>
      <c r="I64" s="315"/>
      <c r="J64" s="315"/>
    </row>
    <row r="65" spans="1:10" s="540" customFormat="1" ht="11.25">
      <c r="A65" s="314"/>
      <c r="B65" s="315"/>
      <c r="C65" s="315"/>
      <c r="D65" s="315"/>
      <c r="E65" s="315"/>
      <c r="F65" s="315"/>
      <c r="G65" s="315"/>
      <c r="H65" s="315"/>
      <c r="I65" s="315"/>
      <c r="J65" s="315"/>
    </row>
    <row r="66" spans="1:10" s="540" customFormat="1" ht="11.25">
      <c r="A66" s="314"/>
      <c r="B66" s="315"/>
      <c r="C66" s="315"/>
      <c r="D66" s="315"/>
      <c r="E66" s="315"/>
      <c r="F66" s="315"/>
      <c r="G66" s="315"/>
      <c r="H66" s="315"/>
      <c r="I66" s="315"/>
      <c r="J66" s="315"/>
    </row>
    <row r="67" spans="1:10" s="540" customFormat="1" ht="11.25">
      <c r="A67" s="314"/>
      <c r="B67" s="315"/>
      <c r="C67" s="315"/>
      <c r="D67" s="315"/>
      <c r="E67" s="315"/>
      <c r="F67" s="315"/>
      <c r="G67" s="315"/>
      <c r="H67" s="315"/>
      <c r="I67" s="315"/>
      <c r="J67" s="315"/>
    </row>
    <row r="68" spans="1:10" s="540" customFormat="1" ht="11.25">
      <c r="A68" s="314"/>
      <c r="B68" s="315"/>
      <c r="C68" s="315"/>
      <c r="D68" s="315"/>
      <c r="E68" s="315"/>
      <c r="F68" s="315"/>
      <c r="G68" s="315"/>
      <c r="H68" s="315"/>
      <c r="I68" s="315"/>
      <c r="J68" s="315"/>
    </row>
    <row r="69" spans="1:10" s="540" customFormat="1" ht="11.25">
      <c r="A69" s="314"/>
      <c r="B69" s="315"/>
      <c r="C69" s="315"/>
      <c r="D69" s="315"/>
      <c r="E69" s="315"/>
      <c r="F69" s="315"/>
      <c r="G69" s="315"/>
      <c r="H69" s="315"/>
      <c r="I69" s="315"/>
      <c r="J69" s="315"/>
    </row>
    <row r="70" spans="1:10" s="540" customFormat="1" ht="11.25">
      <c r="A70" s="314"/>
      <c r="B70" s="315"/>
      <c r="C70" s="315"/>
      <c r="D70" s="315"/>
      <c r="E70" s="315"/>
      <c r="F70" s="315"/>
      <c r="G70" s="315"/>
      <c r="H70" s="315"/>
      <c r="I70" s="315"/>
      <c r="J70" s="315"/>
    </row>
    <row r="71" spans="1:10" s="540" customFormat="1" ht="11.25">
      <c r="A71" s="314"/>
      <c r="B71" s="315"/>
      <c r="C71" s="315"/>
      <c r="D71" s="315"/>
      <c r="E71" s="315"/>
      <c r="F71" s="315"/>
      <c r="G71" s="315"/>
      <c r="H71" s="315"/>
      <c r="I71" s="315"/>
      <c r="J71" s="315"/>
    </row>
    <row r="72" spans="1:10" s="540" customFormat="1" ht="11.25">
      <c r="A72" s="314"/>
      <c r="B72" s="315"/>
      <c r="C72" s="315"/>
      <c r="D72" s="315"/>
      <c r="E72" s="315"/>
      <c r="F72" s="315"/>
      <c r="G72" s="315"/>
      <c r="H72" s="315"/>
      <c r="I72" s="315"/>
      <c r="J72" s="315"/>
    </row>
    <row r="73" spans="1:10" s="540" customFormat="1" ht="11.25">
      <c r="A73" s="314"/>
      <c r="B73" s="315"/>
      <c r="C73" s="315"/>
      <c r="D73" s="315"/>
      <c r="E73" s="315"/>
      <c r="F73" s="315"/>
      <c r="G73" s="315"/>
      <c r="H73" s="315"/>
      <c r="I73" s="315"/>
      <c r="J73" s="315"/>
    </row>
    <row r="74" spans="1:10" s="540" customFormat="1" ht="11.25">
      <c r="A74" s="314"/>
      <c r="B74" s="315"/>
      <c r="C74" s="315"/>
      <c r="D74" s="315"/>
      <c r="E74" s="315"/>
      <c r="F74" s="315"/>
      <c r="G74" s="315"/>
      <c r="H74" s="315"/>
      <c r="I74" s="315"/>
      <c r="J74" s="315"/>
    </row>
    <row r="75" spans="1:10" s="540" customFormat="1" ht="11.25">
      <c r="A75" s="314"/>
      <c r="B75" s="315"/>
      <c r="C75" s="315"/>
      <c r="D75" s="315"/>
      <c r="E75" s="315"/>
      <c r="F75" s="315"/>
      <c r="G75" s="315"/>
      <c r="H75" s="315"/>
      <c r="I75" s="315"/>
      <c r="J75" s="315"/>
    </row>
    <row r="76" spans="1:10" s="540" customFormat="1" ht="11.25">
      <c r="A76" s="314"/>
      <c r="B76" s="315"/>
      <c r="C76" s="315"/>
      <c r="D76" s="315"/>
      <c r="E76" s="315"/>
      <c r="F76" s="315"/>
      <c r="G76" s="315"/>
      <c r="H76" s="315"/>
      <c r="I76" s="315"/>
      <c r="J76" s="315"/>
    </row>
    <row r="77" spans="1:10" s="540" customFormat="1" ht="11.25">
      <c r="A77" s="314"/>
      <c r="B77" s="315"/>
      <c r="C77" s="315"/>
      <c r="D77" s="315"/>
      <c r="E77" s="315"/>
      <c r="F77" s="315"/>
      <c r="G77" s="315"/>
      <c r="H77" s="315"/>
      <c r="I77" s="315"/>
      <c r="J77" s="315"/>
    </row>
    <row r="78" spans="1:10" s="540" customFormat="1" ht="11.25">
      <c r="A78" s="314"/>
      <c r="B78" s="315"/>
      <c r="C78" s="315"/>
      <c r="D78" s="315"/>
      <c r="E78" s="315"/>
      <c r="F78" s="315"/>
      <c r="G78" s="315"/>
      <c r="H78" s="315"/>
      <c r="I78" s="315"/>
      <c r="J78" s="315"/>
    </row>
    <row r="79" spans="1:10" s="540" customFormat="1" ht="11.25">
      <c r="A79" s="314"/>
      <c r="B79" s="315"/>
      <c r="C79" s="315"/>
      <c r="D79" s="315"/>
      <c r="E79" s="315"/>
      <c r="F79" s="315"/>
      <c r="G79" s="315"/>
      <c r="H79" s="315"/>
      <c r="I79" s="315"/>
      <c r="J79" s="315"/>
    </row>
    <row r="80" spans="1:10" s="540" customFormat="1" ht="11.25">
      <c r="A80" s="314"/>
      <c r="B80" s="315"/>
      <c r="C80" s="315"/>
      <c r="D80" s="315"/>
      <c r="E80" s="315"/>
      <c r="F80" s="315"/>
      <c r="G80" s="315"/>
      <c r="H80" s="315"/>
      <c r="I80" s="315"/>
      <c r="J80" s="315"/>
    </row>
    <row r="81" spans="1:10" s="540" customFormat="1" ht="11.25">
      <c r="A81" s="314"/>
      <c r="B81" s="315"/>
      <c r="C81" s="315"/>
      <c r="D81" s="315"/>
      <c r="E81" s="315"/>
      <c r="F81" s="315"/>
      <c r="G81" s="315"/>
      <c r="H81" s="315"/>
      <c r="I81" s="315"/>
      <c r="J81" s="315"/>
    </row>
    <row r="82" spans="1:10" s="540" customFormat="1" ht="11.25">
      <c r="A82" s="314"/>
      <c r="B82" s="315"/>
      <c r="C82" s="315"/>
      <c r="D82" s="315"/>
      <c r="E82" s="315"/>
      <c r="F82" s="315"/>
      <c r="G82" s="315"/>
      <c r="H82" s="315"/>
      <c r="I82" s="315"/>
      <c r="J82" s="315"/>
    </row>
  </sheetData>
  <sheetProtection selectLockedCells="1"/>
  <mergeCells count="15">
    <mergeCell ref="I39:J39"/>
    <mergeCell ref="A3:E3"/>
    <mergeCell ref="F3:J3"/>
    <mergeCell ref="A4:E4"/>
    <mergeCell ref="F4:J4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</mergeCells>
  <phoneticPr fontId="24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alignWithMargins="0"/>
  <colBreaks count="1" manualBreakCount="1">
    <brk id="5" max="4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2"/>
  <sheetViews>
    <sheetView view="pageBreakPreview" zoomScaleNormal="100" zoomScaleSheetLayoutView="100" workbookViewId="0">
      <selection activeCell="C1" sqref="C1"/>
    </sheetView>
  </sheetViews>
  <sheetFormatPr defaultRowHeight="14.25"/>
  <cols>
    <col min="1" max="1" width="13.875" style="29" customWidth="1"/>
    <col min="2" max="2" width="8.625" style="324" customWidth="1"/>
    <col min="3" max="3" width="9.125" style="324" customWidth="1"/>
    <col min="4" max="4" width="9.75" style="324" customWidth="1"/>
    <col min="5" max="5" width="8.875" style="324" customWidth="1"/>
    <col min="6" max="6" width="8.25" style="324" customWidth="1"/>
    <col min="7" max="7" width="7.625" style="324" customWidth="1"/>
    <col min="8" max="8" width="8.625" style="324" customWidth="1"/>
    <col min="9" max="9" width="7.625" style="251" customWidth="1"/>
    <col min="10" max="16384" width="9" style="251"/>
  </cols>
  <sheetData>
    <row r="1" spans="1:13" s="382" customFormat="1" ht="14.1" customHeight="1">
      <c r="A1" s="82"/>
      <c r="B1" s="381"/>
      <c r="C1" s="381"/>
      <c r="D1" s="381"/>
      <c r="E1" s="381"/>
      <c r="F1" s="381"/>
      <c r="G1" s="381"/>
      <c r="H1" s="317"/>
      <c r="I1" s="317" t="s">
        <v>666</v>
      </c>
    </row>
    <row r="2" spans="1:13" ht="14.1" customHeight="1">
      <c r="A2" s="82"/>
      <c r="H2" s="317"/>
    </row>
    <row r="3" spans="1:13" s="396" customFormat="1" ht="20.100000000000001" customHeight="1">
      <c r="A3" s="641" t="s">
        <v>148</v>
      </c>
      <c r="B3" s="641"/>
      <c r="C3" s="641"/>
      <c r="D3" s="641"/>
      <c r="E3" s="641"/>
      <c r="F3" s="641"/>
      <c r="G3" s="641"/>
      <c r="H3" s="641"/>
      <c r="I3" s="641"/>
      <c r="J3" s="394"/>
    </row>
    <row r="4" spans="1:13" s="389" customFormat="1" ht="24" customHeight="1">
      <c r="A4" s="840" t="s">
        <v>516</v>
      </c>
      <c r="B4" s="840"/>
      <c r="C4" s="840"/>
      <c r="D4" s="840"/>
      <c r="E4" s="840"/>
      <c r="F4" s="840"/>
      <c r="G4" s="840"/>
      <c r="H4" s="840"/>
      <c r="I4" s="840"/>
    </row>
    <row r="5" spans="1:13" s="316" customFormat="1" ht="18" customHeight="1" thickBot="1">
      <c r="A5" s="395" t="s">
        <v>247</v>
      </c>
      <c r="E5" s="395"/>
      <c r="F5" s="395"/>
      <c r="G5" s="305"/>
      <c r="H5" s="305"/>
      <c r="I5" s="112" t="s">
        <v>248</v>
      </c>
    </row>
    <row r="6" spans="1:13" s="391" customFormat="1" ht="30" customHeight="1">
      <c r="A6" s="841" t="s">
        <v>250</v>
      </c>
      <c r="B6" s="843" t="s">
        <v>253</v>
      </c>
      <c r="C6" s="845" t="s">
        <v>517</v>
      </c>
      <c r="D6" s="845" t="s">
        <v>518</v>
      </c>
      <c r="E6" s="847" t="s">
        <v>259</v>
      </c>
      <c r="F6" s="848"/>
      <c r="G6" s="848"/>
      <c r="H6" s="848"/>
      <c r="I6" s="849" t="s">
        <v>519</v>
      </c>
    </row>
    <row r="7" spans="1:13" s="391" customFormat="1" ht="36" customHeight="1">
      <c r="A7" s="842"/>
      <c r="B7" s="844"/>
      <c r="C7" s="846"/>
      <c r="D7" s="846"/>
      <c r="E7" s="149"/>
      <c r="F7" s="150" t="s">
        <v>520</v>
      </c>
      <c r="G7" s="150" t="s">
        <v>521</v>
      </c>
      <c r="H7" s="151" t="s">
        <v>542</v>
      </c>
      <c r="I7" s="850"/>
    </row>
    <row r="8" spans="1:13" s="21" customFormat="1" ht="16.350000000000001" customHeight="1">
      <c r="A8" s="126" t="s">
        <v>412</v>
      </c>
      <c r="B8" s="338">
        <v>2742939</v>
      </c>
      <c r="C8" s="338" t="s">
        <v>572</v>
      </c>
      <c r="D8" s="338" t="s">
        <v>572</v>
      </c>
      <c r="E8" s="338">
        <v>1934719</v>
      </c>
      <c r="F8" s="338">
        <v>0</v>
      </c>
      <c r="G8" s="338">
        <v>162264</v>
      </c>
      <c r="H8" s="338">
        <v>1772455</v>
      </c>
      <c r="I8" s="325">
        <v>77.111412247957389</v>
      </c>
      <c r="J8" s="21" t="s">
        <v>571</v>
      </c>
      <c r="K8" s="21" t="s">
        <v>571</v>
      </c>
      <c r="L8" s="21" t="s">
        <v>571</v>
      </c>
      <c r="M8" s="21" t="s">
        <v>571</v>
      </c>
    </row>
    <row r="9" spans="1:13" s="21" customFormat="1" ht="16.350000000000001" customHeight="1">
      <c r="A9" s="126" t="s">
        <v>543</v>
      </c>
      <c r="B9" s="338">
        <v>2738204</v>
      </c>
      <c r="C9" s="338">
        <v>164697</v>
      </c>
      <c r="D9" s="338">
        <v>2573507</v>
      </c>
      <c r="E9" s="338">
        <v>2164088</v>
      </c>
      <c r="F9" s="338">
        <v>36</v>
      </c>
      <c r="G9" s="338">
        <v>26552</v>
      </c>
      <c r="H9" s="338">
        <v>2137500</v>
      </c>
      <c r="I9" s="325">
        <v>79.033118058406174</v>
      </c>
      <c r="J9" s="21" t="s">
        <v>571</v>
      </c>
      <c r="K9" s="21" t="s">
        <v>571</v>
      </c>
      <c r="L9" s="21" t="s">
        <v>571</v>
      </c>
      <c r="M9" s="21" t="s">
        <v>571</v>
      </c>
    </row>
    <row r="10" spans="1:13" s="21" customFormat="1" ht="16.350000000000001" customHeight="1">
      <c r="A10" s="126" t="s">
        <v>570</v>
      </c>
      <c r="B10" s="338">
        <v>2752591</v>
      </c>
      <c r="C10" s="338">
        <v>568532</v>
      </c>
      <c r="D10" s="338">
        <v>2184059</v>
      </c>
      <c r="E10" s="338">
        <v>2184059</v>
      </c>
      <c r="F10" s="338">
        <v>36</v>
      </c>
      <c r="G10" s="338">
        <v>25443</v>
      </c>
      <c r="H10" s="338">
        <v>2158580</v>
      </c>
      <c r="I10" s="325">
        <v>79.345569319960717</v>
      </c>
      <c r="J10" s="21" t="s">
        <v>571</v>
      </c>
      <c r="K10" s="21" t="s">
        <v>571</v>
      </c>
      <c r="L10" s="21" t="s">
        <v>571</v>
      </c>
      <c r="M10" s="21" t="s">
        <v>571</v>
      </c>
    </row>
    <row r="11" spans="1:13" s="21" customFormat="1" ht="16.350000000000001" customHeight="1">
      <c r="A11" s="126" t="s">
        <v>531</v>
      </c>
      <c r="B11" s="338">
        <v>2751749</v>
      </c>
      <c r="C11" s="338">
        <v>539172</v>
      </c>
      <c r="D11" s="338">
        <v>2212577</v>
      </c>
      <c r="E11" s="338">
        <v>2212577</v>
      </c>
      <c r="F11" s="338">
        <v>36</v>
      </c>
      <c r="G11" s="338">
        <v>30376</v>
      </c>
      <c r="H11" s="338">
        <v>2182165</v>
      </c>
      <c r="I11" s="325">
        <v>80.406207106825505</v>
      </c>
      <c r="J11" s="21" t="s">
        <v>230</v>
      </c>
      <c r="K11" s="21" t="s">
        <v>230</v>
      </c>
      <c r="L11" s="21" t="s">
        <v>230</v>
      </c>
      <c r="M11" s="21" t="s">
        <v>230</v>
      </c>
    </row>
    <row r="12" spans="1:13" s="21" customFormat="1" ht="16.350000000000001" customHeight="1">
      <c r="A12" s="128">
        <v>2017</v>
      </c>
      <c r="B12" s="452">
        <f t="shared" ref="B12:H12" si="0">SUM(B14:B36)</f>
        <v>2745070</v>
      </c>
      <c r="C12" s="452">
        <f t="shared" si="0"/>
        <v>505999</v>
      </c>
      <c r="D12" s="452">
        <f t="shared" si="0"/>
        <v>2199476</v>
      </c>
      <c r="E12" s="452">
        <f t="shared" si="0"/>
        <v>2181439</v>
      </c>
      <c r="F12" s="452">
        <f t="shared" si="0"/>
        <v>0</v>
      </c>
      <c r="G12" s="452">
        <f t="shared" si="0"/>
        <v>27350</v>
      </c>
      <c r="H12" s="452">
        <f t="shared" si="0"/>
        <v>2154089</v>
      </c>
      <c r="I12" s="453">
        <f>E12/B12*100</f>
        <v>79.46751813250664</v>
      </c>
      <c r="J12" s="21" t="s">
        <v>571</v>
      </c>
      <c r="K12" s="21" t="s">
        <v>571</v>
      </c>
      <c r="L12" s="21" t="s">
        <v>571</v>
      </c>
      <c r="M12" s="21" t="s">
        <v>571</v>
      </c>
    </row>
    <row r="13" spans="1:13" s="417" customFormat="1" ht="9.9499999999999993" customHeight="1">
      <c r="A13" s="462"/>
      <c r="B13" s="463"/>
      <c r="C13" s="463"/>
      <c r="D13" s="463"/>
      <c r="E13" s="463"/>
      <c r="F13" s="463"/>
      <c r="G13" s="463"/>
      <c r="H13" s="463"/>
      <c r="I13" s="464"/>
    </row>
    <row r="14" spans="1:13" s="321" customFormat="1" ht="17.45" customHeight="1">
      <c r="A14" s="524" t="s">
        <v>104</v>
      </c>
      <c r="B14" s="525">
        <v>519216</v>
      </c>
      <c r="C14" s="525">
        <v>85866</v>
      </c>
      <c r="D14" s="525">
        <v>433350</v>
      </c>
      <c r="E14" s="526">
        <f>SUM(F14:H14)</f>
        <v>433350</v>
      </c>
      <c r="F14" s="525">
        <v>0</v>
      </c>
      <c r="G14" s="525">
        <v>0</v>
      </c>
      <c r="H14" s="525">
        <v>433350</v>
      </c>
      <c r="I14" s="325">
        <v>83.4</v>
      </c>
    </row>
    <row r="15" spans="1:13" s="321" customFormat="1" ht="17.45" customHeight="1">
      <c r="A15" s="524" t="s">
        <v>105</v>
      </c>
      <c r="B15" s="525">
        <v>268091</v>
      </c>
      <c r="C15" s="525">
        <v>18307</v>
      </c>
      <c r="D15" s="525">
        <v>249784</v>
      </c>
      <c r="E15" s="526">
        <f t="shared" ref="E15:E36" si="1">SUM(F15:H15)</f>
        <v>244087</v>
      </c>
      <c r="F15" s="525">
        <v>0</v>
      </c>
      <c r="G15" s="525">
        <v>0</v>
      </c>
      <c r="H15" s="525">
        <v>244087</v>
      </c>
      <c r="I15" s="325">
        <v>93.1</v>
      </c>
    </row>
    <row r="16" spans="1:13" s="321" customFormat="1" ht="17.45" customHeight="1">
      <c r="A16" s="524" t="s">
        <v>106</v>
      </c>
      <c r="B16" s="525">
        <v>145068</v>
      </c>
      <c r="C16" s="525">
        <v>28871</v>
      </c>
      <c r="D16" s="525">
        <v>116197</v>
      </c>
      <c r="E16" s="526">
        <f t="shared" si="1"/>
        <v>116197</v>
      </c>
      <c r="F16" s="525">
        <v>0</v>
      </c>
      <c r="G16" s="525">
        <v>0</v>
      </c>
      <c r="H16" s="525">
        <v>116197</v>
      </c>
      <c r="I16" s="325">
        <v>80</v>
      </c>
    </row>
    <row r="17" spans="1:9" s="321" customFormat="1" ht="17.45" customHeight="1">
      <c r="A17" s="524" t="s">
        <v>107</v>
      </c>
      <c r="B17" s="525">
        <v>167737</v>
      </c>
      <c r="C17" s="525">
        <v>35227</v>
      </c>
      <c r="D17" s="525">
        <v>132510</v>
      </c>
      <c r="E17" s="526">
        <f t="shared" si="1"/>
        <v>132296</v>
      </c>
      <c r="F17" s="525">
        <v>0</v>
      </c>
      <c r="G17" s="525">
        <v>395</v>
      </c>
      <c r="H17" s="525">
        <v>131901</v>
      </c>
      <c r="I17" s="325">
        <v>78.900000000000006</v>
      </c>
    </row>
    <row r="18" spans="1:9" s="321" customFormat="1" ht="17.45" customHeight="1">
      <c r="A18" s="524" t="s">
        <v>108</v>
      </c>
      <c r="B18" s="525">
        <v>427248</v>
      </c>
      <c r="C18" s="525">
        <v>8628</v>
      </c>
      <c r="D18" s="525">
        <v>418620</v>
      </c>
      <c r="E18" s="526">
        <f t="shared" si="1"/>
        <v>418620</v>
      </c>
      <c r="F18" s="525">
        <v>0</v>
      </c>
      <c r="G18" s="525">
        <v>0</v>
      </c>
      <c r="H18" s="525">
        <v>418620</v>
      </c>
      <c r="I18" s="325">
        <v>97.9</v>
      </c>
    </row>
    <row r="19" spans="1:9" s="321" customFormat="1" ht="17.45" customHeight="1">
      <c r="A19" s="524" t="s">
        <v>109</v>
      </c>
      <c r="B19" s="525">
        <v>109468</v>
      </c>
      <c r="C19" s="525">
        <v>14351</v>
      </c>
      <c r="D19" s="525">
        <v>95117</v>
      </c>
      <c r="E19" s="526">
        <f t="shared" si="1"/>
        <v>95117</v>
      </c>
      <c r="F19" s="525">
        <v>0</v>
      </c>
      <c r="G19" s="525">
        <v>7495</v>
      </c>
      <c r="H19" s="525">
        <v>87622</v>
      </c>
      <c r="I19" s="325">
        <v>86.8</v>
      </c>
    </row>
    <row r="20" spans="1:9" s="321" customFormat="1" ht="17.45" customHeight="1">
      <c r="A20" s="524" t="s">
        <v>110</v>
      </c>
      <c r="B20" s="525">
        <v>104161</v>
      </c>
      <c r="C20" s="525">
        <v>28392</v>
      </c>
      <c r="D20" s="525">
        <v>75769</v>
      </c>
      <c r="E20" s="526">
        <f t="shared" si="1"/>
        <v>75769</v>
      </c>
      <c r="F20" s="525">
        <v>0</v>
      </c>
      <c r="G20" s="525">
        <v>9672</v>
      </c>
      <c r="H20" s="525">
        <v>66097</v>
      </c>
      <c r="I20" s="325">
        <v>72.739999999999995</v>
      </c>
    </row>
    <row r="21" spans="1:9" s="321" customFormat="1" ht="17.45" customHeight="1">
      <c r="A21" s="524" t="s">
        <v>111</v>
      </c>
      <c r="B21" s="525">
        <v>101860</v>
      </c>
      <c r="C21" s="525">
        <v>27879</v>
      </c>
      <c r="D21" s="525">
        <v>73981</v>
      </c>
      <c r="E21" s="526">
        <f t="shared" si="1"/>
        <v>68259</v>
      </c>
      <c r="F21" s="525">
        <v>0</v>
      </c>
      <c r="G21" s="525">
        <v>0</v>
      </c>
      <c r="H21" s="525">
        <v>68259</v>
      </c>
      <c r="I21" s="325">
        <v>72.599999999999994</v>
      </c>
    </row>
    <row r="22" spans="1:9" s="321" customFormat="1" ht="17.45" customHeight="1">
      <c r="A22" s="524" t="s">
        <v>112</v>
      </c>
      <c r="B22" s="525">
        <v>73926</v>
      </c>
      <c r="C22" s="525">
        <v>13018</v>
      </c>
      <c r="D22" s="525">
        <v>60908</v>
      </c>
      <c r="E22" s="526">
        <f t="shared" si="1"/>
        <v>60908</v>
      </c>
      <c r="F22" s="525">
        <v>0</v>
      </c>
      <c r="G22" s="525">
        <v>0</v>
      </c>
      <c r="H22" s="525">
        <v>60908</v>
      </c>
      <c r="I22" s="325">
        <v>82.39</v>
      </c>
    </row>
    <row r="23" spans="1:9" s="321" customFormat="1" ht="17.45" customHeight="1">
      <c r="A23" s="524" t="s">
        <v>113</v>
      </c>
      <c r="B23" s="525">
        <v>268679</v>
      </c>
      <c r="C23" s="525">
        <v>18092</v>
      </c>
      <c r="D23" s="525">
        <v>210992</v>
      </c>
      <c r="E23" s="526">
        <f t="shared" si="1"/>
        <v>210992</v>
      </c>
      <c r="F23" s="525">
        <v>0</v>
      </c>
      <c r="G23" s="525">
        <v>0</v>
      </c>
      <c r="H23" s="525">
        <v>210992</v>
      </c>
      <c r="I23" s="325">
        <v>93.2</v>
      </c>
    </row>
    <row r="24" spans="1:9" s="321" customFormat="1" ht="17.45" customHeight="1">
      <c r="A24" s="524" t="s">
        <v>114</v>
      </c>
      <c r="B24" s="525">
        <v>24780</v>
      </c>
      <c r="C24" s="525">
        <v>15336</v>
      </c>
      <c r="D24" s="525">
        <v>9444</v>
      </c>
      <c r="E24" s="526">
        <f t="shared" si="1"/>
        <v>9444</v>
      </c>
      <c r="F24" s="525">
        <v>0</v>
      </c>
      <c r="G24" s="525">
        <v>3988</v>
      </c>
      <c r="H24" s="525">
        <v>5456</v>
      </c>
      <c r="I24" s="325">
        <v>38.1</v>
      </c>
    </row>
    <row r="25" spans="1:9" s="321" customFormat="1" ht="17.45" customHeight="1">
      <c r="A25" s="524" t="s">
        <v>115</v>
      </c>
      <c r="B25" s="525">
        <v>54080</v>
      </c>
      <c r="C25" s="525">
        <v>30124</v>
      </c>
      <c r="D25" s="525">
        <v>23956</v>
      </c>
      <c r="E25" s="526">
        <f t="shared" si="1"/>
        <v>23956</v>
      </c>
      <c r="F25" s="525">
        <v>0</v>
      </c>
      <c r="G25" s="525">
        <v>0</v>
      </c>
      <c r="H25" s="525">
        <v>23956</v>
      </c>
      <c r="I25" s="325">
        <v>44.2</v>
      </c>
    </row>
    <row r="26" spans="1:9" s="321" customFormat="1" ht="17.45" customHeight="1">
      <c r="A26" s="524" t="s">
        <v>116</v>
      </c>
      <c r="B26" s="525">
        <v>26201</v>
      </c>
      <c r="C26" s="525">
        <v>14763</v>
      </c>
      <c r="D26" s="525">
        <v>11438</v>
      </c>
      <c r="E26" s="526">
        <f t="shared" si="1"/>
        <v>11438</v>
      </c>
      <c r="F26" s="525">
        <v>0</v>
      </c>
      <c r="G26" s="525">
        <v>842</v>
      </c>
      <c r="H26" s="525">
        <v>10596</v>
      </c>
      <c r="I26" s="325">
        <v>43.6</v>
      </c>
    </row>
    <row r="27" spans="1:9" s="321" customFormat="1" ht="17.45" customHeight="1">
      <c r="A27" s="524" t="s">
        <v>117</v>
      </c>
      <c r="B27" s="525">
        <v>17696</v>
      </c>
      <c r="C27" s="525">
        <v>8013</v>
      </c>
      <c r="D27" s="525">
        <v>9683</v>
      </c>
      <c r="E27" s="526">
        <f t="shared" si="1"/>
        <v>8826</v>
      </c>
      <c r="F27" s="525">
        <v>0</v>
      </c>
      <c r="G27" s="525">
        <v>0</v>
      </c>
      <c r="H27" s="525">
        <v>8826</v>
      </c>
      <c r="I27" s="325">
        <v>54.7</v>
      </c>
    </row>
    <row r="28" spans="1:9" s="321" customFormat="1" ht="17.45" customHeight="1">
      <c r="A28" s="524" t="s">
        <v>118</v>
      </c>
      <c r="B28" s="525">
        <v>39475</v>
      </c>
      <c r="C28" s="525">
        <v>9987</v>
      </c>
      <c r="D28" s="525">
        <v>29488</v>
      </c>
      <c r="E28" s="526">
        <f t="shared" si="1"/>
        <v>29444</v>
      </c>
      <c r="F28" s="525">
        <v>0</v>
      </c>
      <c r="G28" s="525">
        <v>0</v>
      </c>
      <c r="H28" s="525">
        <v>29444</v>
      </c>
      <c r="I28" s="325">
        <v>74.7</v>
      </c>
    </row>
    <row r="29" spans="1:9" s="321" customFormat="1" ht="17.45" customHeight="1">
      <c r="A29" s="524" t="s">
        <v>119</v>
      </c>
      <c r="B29" s="525">
        <v>44366</v>
      </c>
      <c r="C29" s="525">
        <v>19513</v>
      </c>
      <c r="D29" s="525">
        <v>24853</v>
      </c>
      <c r="E29" s="526">
        <f t="shared" si="1"/>
        <v>24853</v>
      </c>
      <c r="F29" s="525">
        <v>0</v>
      </c>
      <c r="G29" s="525">
        <v>0</v>
      </c>
      <c r="H29" s="525">
        <v>24853</v>
      </c>
      <c r="I29" s="325">
        <v>56</v>
      </c>
    </row>
    <row r="30" spans="1:9" s="321" customFormat="1" ht="17.45" customHeight="1">
      <c r="A30" s="524" t="s">
        <v>120</v>
      </c>
      <c r="B30" s="525">
        <v>35525</v>
      </c>
      <c r="C30" s="525">
        <v>13380</v>
      </c>
      <c r="D30" s="525">
        <v>22145</v>
      </c>
      <c r="E30" s="526">
        <f t="shared" si="1"/>
        <v>21544</v>
      </c>
      <c r="F30" s="525">
        <v>0</v>
      </c>
      <c r="G30" s="525">
        <v>0</v>
      </c>
      <c r="H30" s="525">
        <v>21544</v>
      </c>
      <c r="I30" s="325">
        <v>62.3</v>
      </c>
    </row>
    <row r="31" spans="1:9" s="321" customFormat="1" ht="17.45" customHeight="1">
      <c r="A31" s="524" t="s">
        <v>121</v>
      </c>
      <c r="B31" s="525">
        <v>46846</v>
      </c>
      <c r="C31" s="525">
        <v>28985</v>
      </c>
      <c r="D31" s="525">
        <v>17861</v>
      </c>
      <c r="E31" s="526">
        <f t="shared" si="1"/>
        <v>17647</v>
      </c>
      <c r="F31" s="525">
        <v>0</v>
      </c>
      <c r="G31" s="525">
        <v>0</v>
      </c>
      <c r="H31" s="525">
        <v>17647</v>
      </c>
      <c r="I31" s="325">
        <v>38.1</v>
      </c>
    </row>
    <row r="32" spans="1:9" s="321" customFormat="1" ht="17.45" customHeight="1">
      <c r="A32" s="524" t="s">
        <v>122</v>
      </c>
      <c r="B32" s="525">
        <v>124837</v>
      </c>
      <c r="C32" s="525">
        <v>28316</v>
      </c>
      <c r="D32" s="525">
        <v>96521</v>
      </c>
      <c r="E32" s="526">
        <f t="shared" si="1"/>
        <v>92057</v>
      </c>
      <c r="F32" s="525">
        <v>0</v>
      </c>
      <c r="G32" s="525">
        <v>0</v>
      </c>
      <c r="H32" s="525">
        <v>92057</v>
      </c>
      <c r="I32" s="325">
        <v>77.3</v>
      </c>
    </row>
    <row r="33" spans="1:9" s="321" customFormat="1" ht="17.45" customHeight="1">
      <c r="A33" s="524" t="s">
        <v>123</v>
      </c>
      <c r="B33" s="525">
        <v>49786</v>
      </c>
      <c r="C33" s="525">
        <v>20950</v>
      </c>
      <c r="D33" s="525">
        <v>28836</v>
      </c>
      <c r="E33" s="526">
        <f t="shared" si="1"/>
        <v>28836</v>
      </c>
      <c r="F33" s="525">
        <v>0</v>
      </c>
      <c r="G33" s="525">
        <v>3980</v>
      </c>
      <c r="H33" s="527">
        <v>24856</v>
      </c>
      <c r="I33" s="325">
        <v>57.9</v>
      </c>
    </row>
    <row r="34" spans="1:9" s="321" customFormat="1" ht="17.45" customHeight="1">
      <c r="A34" s="524" t="s">
        <v>124</v>
      </c>
      <c r="B34" s="525">
        <v>33561</v>
      </c>
      <c r="C34" s="525">
        <v>12773</v>
      </c>
      <c r="D34" s="525">
        <v>20788</v>
      </c>
      <c r="E34" s="526">
        <f t="shared" si="1"/>
        <v>20564</v>
      </c>
      <c r="F34" s="525">
        <v>0</v>
      </c>
      <c r="G34" s="525">
        <v>0</v>
      </c>
      <c r="H34" s="525">
        <v>20564</v>
      </c>
      <c r="I34" s="325">
        <v>61.9</v>
      </c>
    </row>
    <row r="35" spans="1:9" s="321" customFormat="1" ht="17.45" customHeight="1">
      <c r="A35" s="524" t="s">
        <v>125</v>
      </c>
      <c r="B35" s="525">
        <v>52337</v>
      </c>
      <c r="C35" s="525">
        <v>15270</v>
      </c>
      <c r="D35" s="525">
        <v>37067</v>
      </c>
      <c r="E35" s="526">
        <f t="shared" si="1"/>
        <v>37067</v>
      </c>
      <c r="F35" s="525">
        <v>0</v>
      </c>
      <c r="G35" s="525">
        <v>978</v>
      </c>
      <c r="H35" s="525">
        <v>36089</v>
      </c>
      <c r="I35" s="325">
        <v>70.8</v>
      </c>
    </row>
    <row r="36" spans="1:9" s="321" customFormat="1" ht="17.45" customHeight="1" thickBot="1">
      <c r="A36" s="528" t="s">
        <v>126</v>
      </c>
      <c r="B36" s="529">
        <v>10126</v>
      </c>
      <c r="C36" s="530">
        <v>9958</v>
      </c>
      <c r="D36" s="530">
        <v>168</v>
      </c>
      <c r="E36" s="531">
        <f t="shared" si="1"/>
        <v>168</v>
      </c>
      <c r="F36" s="530">
        <v>0</v>
      </c>
      <c r="G36" s="530">
        <v>0</v>
      </c>
      <c r="H36" s="530">
        <v>168</v>
      </c>
      <c r="I36" s="532">
        <v>1.6</v>
      </c>
    </row>
    <row r="37" spans="1:9" s="100" customFormat="1" ht="12" customHeight="1">
      <c r="A37" s="120" t="s">
        <v>220</v>
      </c>
      <c r="B37" s="533"/>
      <c r="C37" s="533"/>
      <c r="D37" s="533"/>
      <c r="E37" s="533"/>
      <c r="F37" s="533"/>
      <c r="G37" s="533"/>
      <c r="H37" s="309" t="s">
        <v>540</v>
      </c>
      <c r="I37" s="309" t="s">
        <v>540</v>
      </c>
    </row>
    <row r="38" spans="1:9" s="113" customFormat="1" ht="12" customHeight="1">
      <c r="A38" s="119" t="s">
        <v>545</v>
      </c>
      <c r="B38" s="534"/>
      <c r="C38" s="534"/>
      <c r="D38" s="534"/>
      <c r="E38" s="534"/>
      <c r="F38" s="534"/>
      <c r="G38" s="534"/>
      <c r="H38" s="534"/>
    </row>
    <row r="39" spans="1:9" s="113" customFormat="1" ht="12" customHeight="1">
      <c r="A39" s="119" t="s">
        <v>687</v>
      </c>
      <c r="B39" s="534"/>
      <c r="C39" s="534"/>
      <c r="D39" s="534"/>
      <c r="E39" s="534"/>
      <c r="F39" s="534"/>
      <c r="G39" s="534"/>
      <c r="H39" s="534"/>
    </row>
    <row r="40" spans="1:9" s="321" customFormat="1" ht="14.45" customHeight="1">
      <c r="A40" s="314"/>
      <c r="B40" s="133"/>
      <c r="C40" s="133"/>
      <c r="D40" s="133"/>
      <c r="E40" s="133"/>
      <c r="F40" s="133"/>
      <c r="G40" s="133"/>
      <c r="H40" s="133"/>
    </row>
    <row r="41" spans="1:9" s="321" customFormat="1" ht="14.25" customHeight="1">
      <c r="A41" s="314"/>
      <c r="B41" s="133"/>
      <c r="C41" s="133"/>
      <c r="D41" s="133"/>
      <c r="E41" s="133"/>
      <c r="F41" s="133"/>
      <c r="G41" s="133"/>
      <c r="H41" s="133"/>
    </row>
    <row r="42" spans="1:9" s="321" customFormat="1" ht="14.45" customHeight="1">
      <c r="A42" s="314"/>
      <c r="B42" s="133"/>
      <c r="C42" s="133"/>
      <c r="D42" s="133"/>
      <c r="E42" s="133"/>
      <c r="F42" s="133"/>
      <c r="G42" s="133"/>
      <c r="H42" s="133"/>
    </row>
    <row r="43" spans="1:9" s="454" customFormat="1" ht="14.45" customHeight="1">
      <c r="A43" s="456"/>
      <c r="B43" s="465"/>
      <c r="C43" s="465"/>
      <c r="D43" s="465"/>
      <c r="E43" s="465"/>
      <c r="F43" s="465"/>
      <c r="G43" s="465"/>
      <c r="H43" s="465"/>
    </row>
    <row r="44" spans="1:9" s="454" customFormat="1" ht="14.45" customHeight="1">
      <c r="A44" s="456"/>
      <c r="B44" s="465"/>
      <c r="C44" s="465"/>
      <c r="D44" s="465"/>
      <c r="E44" s="465"/>
      <c r="F44" s="465"/>
      <c r="G44" s="465"/>
      <c r="H44" s="465"/>
    </row>
    <row r="45" spans="1:9" s="417" customFormat="1" ht="5.25" customHeight="1">
      <c r="A45" s="456"/>
      <c r="B45" s="465"/>
      <c r="C45" s="465"/>
      <c r="D45" s="465"/>
      <c r="E45" s="465"/>
      <c r="F45" s="465"/>
      <c r="G45" s="465"/>
      <c r="H45" s="465"/>
    </row>
    <row r="46" spans="1:9" s="417" customFormat="1" ht="15.75" customHeight="1">
      <c r="A46" s="456"/>
      <c r="B46" s="465"/>
      <c r="C46" s="465"/>
      <c r="D46" s="465"/>
      <c r="E46" s="465"/>
      <c r="F46" s="465"/>
      <c r="G46" s="465"/>
      <c r="H46" s="465"/>
    </row>
    <row r="47" spans="1:9" s="417" customFormat="1" ht="11.25">
      <c r="A47" s="456"/>
      <c r="B47" s="465"/>
      <c r="C47" s="465"/>
      <c r="D47" s="465"/>
      <c r="E47" s="465"/>
      <c r="F47" s="465"/>
      <c r="G47" s="465"/>
      <c r="H47" s="465"/>
    </row>
    <row r="48" spans="1:9" s="391" customFormat="1" ht="11.25">
      <c r="A48" s="314"/>
      <c r="B48" s="133"/>
      <c r="C48" s="133"/>
      <c r="D48" s="133"/>
      <c r="E48" s="133"/>
      <c r="F48" s="133"/>
      <c r="G48" s="133"/>
      <c r="H48" s="133"/>
    </row>
    <row r="49" spans="1:8" s="391" customFormat="1" ht="11.25">
      <c r="A49" s="314"/>
      <c r="B49" s="133"/>
      <c r="C49" s="133"/>
      <c r="D49" s="133"/>
      <c r="E49" s="133"/>
      <c r="F49" s="133"/>
      <c r="G49" s="133"/>
      <c r="H49" s="133"/>
    </row>
    <row r="50" spans="1:8" s="391" customFormat="1" ht="11.25">
      <c r="A50" s="314"/>
      <c r="B50" s="133"/>
      <c r="C50" s="133"/>
      <c r="D50" s="133"/>
      <c r="E50" s="133"/>
      <c r="F50" s="133"/>
      <c r="G50" s="133"/>
      <c r="H50" s="133"/>
    </row>
    <row r="51" spans="1:8" s="391" customFormat="1" ht="11.25">
      <c r="A51" s="314"/>
      <c r="B51" s="133"/>
      <c r="C51" s="133"/>
      <c r="D51" s="133"/>
      <c r="E51" s="133"/>
      <c r="F51" s="133"/>
      <c r="G51" s="133"/>
      <c r="H51" s="133"/>
    </row>
    <row r="52" spans="1:8" s="391" customFormat="1" ht="11.25">
      <c r="A52" s="314"/>
      <c r="B52" s="133"/>
      <c r="C52" s="133"/>
      <c r="D52" s="133"/>
      <c r="E52" s="133"/>
      <c r="F52" s="133"/>
      <c r="G52" s="133"/>
      <c r="H52" s="133"/>
    </row>
    <row r="53" spans="1:8" s="391" customFormat="1" ht="11.25">
      <c r="A53" s="314"/>
      <c r="B53" s="133"/>
      <c r="C53" s="133"/>
      <c r="D53" s="133"/>
      <c r="E53" s="133"/>
      <c r="F53" s="133"/>
      <c r="G53" s="133"/>
      <c r="H53" s="133"/>
    </row>
    <row r="54" spans="1:8" s="391" customFormat="1" ht="11.25">
      <c r="A54" s="314"/>
      <c r="B54" s="133"/>
      <c r="C54" s="133"/>
      <c r="D54" s="133"/>
      <c r="E54" s="133"/>
      <c r="F54" s="133"/>
      <c r="G54" s="133"/>
      <c r="H54" s="133"/>
    </row>
    <row r="55" spans="1:8" s="391" customFormat="1" ht="11.25">
      <c r="A55" s="314"/>
      <c r="B55" s="133"/>
      <c r="C55" s="133"/>
      <c r="D55" s="133"/>
      <c r="E55" s="133"/>
      <c r="F55" s="133"/>
      <c r="G55" s="133"/>
      <c r="H55" s="133"/>
    </row>
    <row r="56" spans="1:8" s="391" customFormat="1" ht="11.25">
      <c r="A56" s="314"/>
      <c r="B56" s="133"/>
      <c r="C56" s="133"/>
      <c r="D56" s="133"/>
      <c r="E56" s="133"/>
      <c r="F56" s="133"/>
      <c r="G56" s="133"/>
      <c r="H56" s="133"/>
    </row>
    <row r="57" spans="1:8" s="391" customFormat="1" ht="11.25">
      <c r="A57" s="314"/>
      <c r="B57" s="133"/>
      <c r="C57" s="133"/>
      <c r="D57" s="133"/>
      <c r="E57" s="133"/>
      <c r="F57" s="133"/>
      <c r="G57" s="133"/>
      <c r="H57" s="133"/>
    </row>
    <row r="58" spans="1:8" s="391" customFormat="1" ht="11.25">
      <c r="A58" s="314"/>
      <c r="B58" s="133"/>
      <c r="C58" s="133"/>
      <c r="D58" s="133"/>
      <c r="E58" s="133"/>
      <c r="F58" s="133"/>
      <c r="G58" s="133"/>
      <c r="H58" s="133"/>
    </row>
    <row r="59" spans="1:8" s="391" customFormat="1" ht="11.25">
      <c r="A59" s="314"/>
      <c r="B59" s="133"/>
      <c r="C59" s="133"/>
      <c r="D59" s="133"/>
      <c r="E59" s="133"/>
      <c r="F59" s="133"/>
      <c r="G59" s="133"/>
      <c r="H59" s="133"/>
    </row>
    <row r="60" spans="1:8" s="391" customFormat="1" ht="11.25">
      <c r="A60" s="314"/>
      <c r="B60" s="133"/>
      <c r="C60" s="133"/>
      <c r="D60" s="133"/>
      <c r="E60" s="133"/>
      <c r="F60" s="133"/>
      <c r="G60" s="133"/>
      <c r="H60" s="133"/>
    </row>
    <row r="61" spans="1:8" s="391" customFormat="1" ht="11.25">
      <c r="A61" s="314"/>
      <c r="B61" s="133"/>
      <c r="C61" s="133"/>
      <c r="D61" s="133"/>
      <c r="E61" s="133"/>
      <c r="F61" s="133"/>
      <c r="G61" s="133"/>
      <c r="H61" s="133"/>
    </row>
    <row r="62" spans="1:8" s="391" customFormat="1" ht="11.25">
      <c r="A62" s="314"/>
      <c r="B62" s="133"/>
      <c r="C62" s="133"/>
      <c r="D62" s="133"/>
      <c r="E62" s="133"/>
      <c r="F62" s="133"/>
      <c r="G62" s="133"/>
      <c r="H62" s="133"/>
    </row>
    <row r="63" spans="1:8" s="391" customFormat="1" ht="11.25">
      <c r="A63" s="314"/>
      <c r="B63" s="133"/>
      <c r="C63" s="133"/>
      <c r="D63" s="133"/>
      <c r="E63" s="133"/>
      <c r="F63" s="133"/>
      <c r="G63" s="133"/>
      <c r="H63" s="133"/>
    </row>
    <row r="64" spans="1:8" s="391" customFormat="1" ht="11.25">
      <c r="A64" s="314"/>
      <c r="B64" s="133"/>
      <c r="C64" s="133"/>
      <c r="D64" s="133"/>
      <c r="E64" s="133"/>
      <c r="F64" s="133"/>
      <c r="G64" s="133"/>
      <c r="H64" s="133"/>
    </row>
    <row r="65" spans="1:8" s="391" customFormat="1" ht="11.25">
      <c r="A65" s="314"/>
      <c r="B65" s="133"/>
      <c r="C65" s="133"/>
      <c r="D65" s="133"/>
      <c r="E65" s="133"/>
      <c r="F65" s="133"/>
      <c r="G65" s="133"/>
      <c r="H65" s="133"/>
    </row>
    <row r="66" spans="1:8" s="391" customFormat="1" ht="11.25">
      <c r="A66" s="314"/>
      <c r="B66" s="133"/>
      <c r="C66" s="133"/>
      <c r="D66" s="133"/>
      <c r="E66" s="133"/>
      <c r="F66" s="133"/>
      <c r="G66" s="133"/>
      <c r="H66" s="133"/>
    </row>
    <row r="67" spans="1:8" s="391" customFormat="1" ht="11.25">
      <c r="A67" s="314"/>
      <c r="B67" s="133"/>
      <c r="C67" s="133"/>
      <c r="D67" s="133"/>
      <c r="E67" s="133"/>
      <c r="F67" s="133"/>
      <c r="G67" s="133"/>
      <c r="H67" s="133"/>
    </row>
    <row r="68" spans="1:8" s="391" customFormat="1" ht="11.25">
      <c r="A68" s="314"/>
      <c r="B68" s="133"/>
      <c r="C68" s="133"/>
      <c r="D68" s="133"/>
      <c r="E68" s="133"/>
      <c r="F68" s="133"/>
      <c r="G68" s="133"/>
      <c r="H68" s="133"/>
    </row>
    <row r="69" spans="1:8" s="391" customFormat="1" ht="11.25">
      <c r="A69" s="314"/>
      <c r="B69" s="133"/>
      <c r="C69" s="133"/>
      <c r="D69" s="133"/>
      <c r="E69" s="133"/>
      <c r="F69" s="133"/>
      <c r="G69" s="133"/>
      <c r="H69" s="133"/>
    </row>
    <row r="70" spans="1:8" s="391" customFormat="1" ht="11.25">
      <c r="A70" s="314"/>
      <c r="B70" s="133"/>
      <c r="C70" s="133"/>
      <c r="D70" s="133"/>
      <c r="E70" s="133"/>
      <c r="F70" s="133"/>
      <c r="G70" s="133"/>
      <c r="H70" s="133"/>
    </row>
    <row r="71" spans="1:8" s="391" customFormat="1" ht="11.25">
      <c r="A71" s="314"/>
      <c r="B71" s="133"/>
      <c r="C71" s="133"/>
      <c r="D71" s="133"/>
      <c r="E71" s="133"/>
      <c r="F71" s="133"/>
      <c r="G71" s="133"/>
      <c r="H71" s="133"/>
    </row>
    <row r="72" spans="1:8" s="391" customFormat="1" ht="11.25">
      <c r="A72" s="314"/>
      <c r="B72" s="133"/>
      <c r="C72" s="133"/>
      <c r="D72" s="133"/>
      <c r="E72" s="133"/>
      <c r="F72" s="133"/>
      <c r="G72" s="133"/>
      <c r="H72" s="133"/>
    </row>
    <row r="73" spans="1:8" s="391" customFormat="1" ht="11.25">
      <c r="A73" s="314"/>
      <c r="B73" s="133"/>
      <c r="C73" s="133"/>
      <c r="D73" s="133"/>
      <c r="E73" s="133"/>
      <c r="F73" s="133"/>
      <c r="G73" s="133"/>
      <c r="H73" s="133"/>
    </row>
    <row r="74" spans="1:8" s="391" customFormat="1" ht="11.25">
      <c r="A74" s="314"/>
      <c r="B74" s="133"/>
      <c r="C74" s="133"/>
      <c r="D74" s="133"/>
      <c r="E74" s="133"/>
      <c r="F74" s="133"/>
      <c r="G74" s="133"/>
      <c r="H74" s="133"/>
    </row>
    <row r="75" spans="1:8" s="391" customFormat="1" ht="11.25">
      <c r="A75" s="314"/>
      <c r="B75" s="133"/>
      <c r="C75" s="133"/>
      <c r="D75" s="133"/>
      <c r="E75" s="133"/>
      <c r="F75" s="133"/>
      <c r="G75" s="133"/>
      <c r="H75" s="133"/>
    </row>
    <row r="76" spans="1:8" s="391" customFormat="1" ht="11.25">
      <c r="A76" s="314"/>
      <c r="B76" s="133"/>
      <c r="C76" s="133"/>
      <c r="D76" s="133"/>
      <c r="E76" s="133"/>
      <c r="F76" s="133"/>
      <c r="G76" s="133"/>
      <c r="H76" s="133"/>
    </row>
    <row r="77" spans="1:8" s="391" customFormat="1" ht="11.25">
      <c r="A77" s="314"/>
      <c r="B77" s="133"/>
      <c r="C77" s="133"/>
      <c r="D77" s="133"/>
      <c r="E77" s="133"/>
      <c r="F77" s="133"/>
      <c r="G77" s="133"/>
      <c r="H77" s="133"/>
    </row>
    <row r="78" spans="1:8" s="391" customFormat="1" ht="11.25">
      <c r="A78" s="314"/>
      <c r="B78" s="133"/>
      <c r="C78" s="133"/>
      <c r="D78" s="133"/>
      <c r="E78" s="133"/>
      <c r="F78" s="133"/>
      <c r="G78" s="133"/>
      <c r="H78" s="133"/>
    </row>
    <row r="79" spans="1:8" s="391" customFormat="1" ht="11.25">
      <c r="A79" s="314"/>
      <c r="B79" s="133"/>
      <c r="C79" s="133"/>
      <c r="D79" s="133"/>
      <c r="E79" s="133"/>
      <c r="F79" s="133"/>
      <c r="G79" s="133"/>
      <c r="H79" s="133"/>
    </row>
    <row r="80" spans="1:8" s="391" customFormat="1" ht="11.25">
      <c r="A80" s="314"/>
      <c r="B80" s="133"/>
      <c r="C80" s="133"/>
      <c r="D80" s="133"/>
      <c r="E80" s="133"/>
      <c r="F80" s="133"/>
      <c r="G80" s="133"/>
      <c r="H80" s="133"/>
    </row>
    <row r="81" spans="1:8" s="391" customFormat="1" ht="11.25">
      <c r="A81" s="314"/>
      <c r="B81" s="133"/>
      <c r="C81" s="133"/>
      <c r="D81" s="133"/>
      <c r="E81" s="133"/>
      <c r="F81" s="133"/>
      <c r="G81" s="133"/>
      <c r="H81" s="133"/>
    </row>
    <row r="82" spans="1:8" s="391" customFormat="1" ht="11.25">
      <c r="A82" s="314"/>
      <c r="B82" s="133"/>
      <c r="C82" s="133"/>
      <c r="D82" s="133"/>
      <c r="E82" s="133"/>
      <c r="F82" s="133"/>
      <c r="G82" s="133"/>
      <c r="H82" s="133"/>
    </row>
    <row r="83" spans="1:8" s="391" customFormat="1" ht="11.25">
      <c r="A83" s="314"/>
      <c r="B83" s="133"/>
      <c r="C83" s="133"/>
      <c r="D83" s="133"/>
      <c r="E83" s="133"/>
      <c r="F83" s="133"/>
      <c r="G83" s="133"/>
      <c r="H83" s="133"/>
    </row>
    <row r="84" spans="1:8" s="391" customFormat="1" ht="11.25">
      <c r="A84" s="314"/>
      <c r="B84" s="133"/>
      <c r="C84" s="133"/>
      <c r="D84" s="133"/>
      <c r="E84" s="133"/>
      <c r="F84" s="133"/>
      <c r="G84" s="133"/>
      <c r="H84" s="133"/>
    </row>
    <row r="85" spans="1:8" s="391" customFormat="1" ht="11.25">
      <c r="A85" s="314"/>
      <c r="B85" s="133"/>
      <c r="C85" s="133"/>
      <c r="D85" s="133"/>
      <c r="E85" s="133"/>
      <c r="F85" s="133"/>
      <c r="G85" s="133"/>
      <c r="H85" s="133"/>
    </row>
    <row r="86" spans="1:8" s="391" customFormat="1" ht="11.25">
      <c r="A86" s="314"/>
      <c r="B86" s="133"/>
      <c r="C86" s="133"/>
      <c r="D86" s="133"/>
      <c r="E86" s="133"/>
      <c r="F86" s="133"/>
      <c r="G86" s="133"/>
      <c r="H86" s="133"/>
    </row>
    <row r="87" spans="1:8" s="391" customFormat="1" ht="11.25">
      <c r="A87" s="314"/>
      <c r="B87" s="133"/>
      <c r="C87" s="133"/>
      <c r="D87" s="133"/>
      <c r="E87" s="133"/>
      <c r="F87" s="133"/>
      <c r="G87" s="133"/>
      <c r="H87" s="133"/>
    </row>
    <row r="88" spans="1:8" s="391" customFormat="1" ht="11.25">
      <c r="A88" s="314"/>
      <c r="B88" s="133"/>
      <c r="C88" s="133"/>
      <c r="D88" s="133"/>
      <c r="E88" s="133"/>
      <c r="F88" s="133"/>
      <c r="G88" s="133"/>
      <c r="H88" s="133"/>
    </row>
    <row r="89" spans="1:8" s="391" customFormat="1" ht="11.25">
      <c r="A89" s="314"/>
      <c r="B89" s="133"/>
      <c r="C89" s="133"/>
      <c r="D89" s="133"/>
      <c r="E89" s="133"/>
      <c r="F89" s="133"/>
      <c r="G89" s="133"/>
      <c r="H89" s="133"/>
    </row>
    <row r="90" spans="1:8" s="391" customFormat="1" ht="11.25">
      <c r="A90" s="314"/>
      <c r="B90" s="133"/>
      <c r="C90" s="133"/>
      <c r="D90" s="133"/>
      <c r="E90" s="133"/>
      <c r="F90" s="133"/>
      <c r="G90" s="133"/>
      <c r="H90" s="133"/>
    </row>
    <row r="91" spans="1:8" s="391" customFormat="1" ht="11.25">
      <c r="A91" s="314"/>
      <c r="B91" s="133"/>
      <c r="C91" s="133"/>
      <c r="D91" s="133"/>
      <c r="E91" s="133"/>
      <c r="F91" s="133"/>
      <c r="G91" s="133"/>
      <c r="H91" s="133"/>
    </row>
    <row r="92" spans="1:8" s="391" customFormat="1" ht="11.25">
      <c r="A92" s="314"/>
      <c r="B92" s="133"/>
      <c r="C92" s="133"/>
      <c r="D92" s="133"/>
      <c r="E92" s="133"/>
      <c r="F92" s="133"/>
      <c r="G92" s="133"/>
      <c r="H92" s="133"/>
    </row>
    <row r="93" spans="1:8" s="391" customFormat="1" ht="11.25">
      <c r="A93" s="314"/>
      <c r="B93" s="133"/>
      <c r="C93" s="133"/>
      <c r="D93" s="133"/>
      <c r="E93" s="133"/>
      <c r="F93" s="133"/>
      <c r="G93" s="133"/>
      <c r="H93" s="133"/>
    </row>
    <row r="94" spans="1:8" s="391" customFormat="1" ht="11.25">
      <c r="A94" s="314"/>
      <c r="B94" s="133"/>
      <c r="C94" s="133"/>
      <c r="D94" s="133"/>
      <c r="E94" s="133"/>
      <c r="F94" s="133"/>
      <c r="G94" s="133"/>
      <c r="H94" s="133"/>
    </row>
    <row r="95" spans="1:8" s="391" customFormat="1" ht="11.25">
      <c r="A95" s="314"/>
      <c r="B95" s="133"/>
      <c r="C95" s="133"/>
      <c r="D95" s="133"/>
      <c r="E95" s="133"/>
      <c r="F95" s="133"/>
      <c r="G95" s="133"/>
      <c r="H95" s="133"/>
    </row>
    <row r="96" spans="1:8" s="391" customFormat="1" ht="11.25">
      <c r="A96" s="314"/>
      <c r="B96" s="133"/>
      <c r="C96" s="133"/>
      <c r="D96" s="133"/>
      <c r="E96" s="133"/>
      <c r="F96" s="133"/>
      <c r="G96" s="133"/>
      <c r="H96" s="133"/>
    </row>
    <row r="97" spans="1:8" s="391" customFormat="1" ht="11.25">
      <c r="A97" s="314"/>
      <c r="B97" s="133"/>
      <c r="C97" s="133"/>
      <c r="D97" s="133"/>
      <c r="E97" s="133"/>
      <c r="F97" s="133"/>
      <c r="G97" s="133"/>
      <c r="H97" s="133"/>
    </row>
    <row r="98" spans="1:8" s="391" customFormat="1" ht="11.25">
      <c r="A98" s="314"/>
      <c r="B98" s="133"/>
      <c r="C98" s="133"/>
      <c r="D98" s="133"/>
      <c r="E98" s="133"/>
      <c r="F98" s="133"/>
      <c r="G98" s="133"/>
      <c r="H98" s="133"/>
    </row>
    <row r="99" spans="1:8" s="391" customFormat="1" ht="11.25">
      <c r="A99" s="314"/>
      <c r="B99" s="133"/>
      <c r="C99" s="133"/>
      <c r="D99" s="133"/>
      <c r="E99" s="133"/>
      <c r="F99" s="133"/>
      <c r="G99" s="133"/>
      <c r="H99" s="133"/>
    </row>
    <row r="100" spans="1:8" s="391" customFormat="1" ht="11.25">
      <c r="A100" s="314"/>
      <c r="B100" s="133"/>
      <c r="C100" s="133"/>
      <c r="D100" s="133"/>
      <c r="E100" s="133"/>
      <c r="F100" s="133"/>
      <c r="G100" s="133"/>
      <c r="H100" s="133"/>
    </row>
    <row r="101" spans="1:8" s="391" customFormat="1" ht="11.25">
      <c r="A101" s="314"/>
      <c r="B101" s="133"/>
      <c r="C101" s="133"/>
      <c r="D101" s="133"/>
      <c r="E101" s="133"/>
      <c r="F101" s="133"/>
      <c r="G101" s="133"/>
      <c r="H101" s="133"/>
    </row>
    <row r="102" spans="1:8" s="391" customFormat="1" ht="11.25">
      <c r="A102" s="314"/>
      <c r="B102" s="133"/>
      <c r="C102" s="133"/>
      <c r="D102" s="133"/>
      <c r="E102" s="133"/>
      <c r="F102" s="133"/>
      <c r="G102" s="133"/>
      <c r="H102" s="133"/>
    </row>
  </sheetData>
  <sheetProtection selectLockedCells="1"/>
  <mergeCells count="8">
    <mergeCell ref="A3:I3"/>
    <mergeCell ref="A4:I4"/>
    <mergeCell ref="A6:A7"/>
    <mergeCell ref="B6:B7"/>
    <mergeCell ref="C6:C7"/>
    <mergeCell ref="D6:D7"/>
    <mergeCell ref="E6:H6"/>
    <mergeCell ref="I6:I7"/>
  </mergeCells>
  <phoneticPr fontId="24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02"/>
  <sheetViews>
    <sheetView view="pageBreakPreview" zoomScaleNormal="100" zoomScaleSheetLayoutView="100" workbookViewId="0">
      <selection activeCell="D1" sqref="D1"/>
    </sheetView>
  </sheetViews>
  <sheetFormatPr defaultRowHeight="14.25"/>
  <cols>
    <col min="1" max="1" width="14.125" style="29" customWidth="1"/>
    <col min="2" max="2" width="12.625" style="323" customWidth="1"/>
    <col min="3" max="7" width="11.125" style="323" customWidth="1"/>
    <col min="8" max="13" width="11.625" style="323" customWidth="1"/>
    <col min="14" max="14" width="12.625" style="251" customWidth="1"/>
    <col min="15" max="16384" width="9" style="251"/>
  </cols>
  <sheetData>
    <row r="1" spans="1:14" s="382" customFormat="1" ht="14.1" customHeight="1">
      <c r="A1" s="82" t="s">
        <v>667</v>
      </c>
      <c r="B1" s="404"/>
      <c r="C1" s="404"/>
      <c r="D1" s="404"/>
      <c r="E1" s="317"/>
      <c r="H1" s="404"/>
      <c r="I1" s="404"/>
      <c r="J1" s="404"/>
      <c r="K1" s="404"/>
      <c r="L1" s="317"/>
      <c r="N1" s="317" t="s">
        <v>668</v>
      </c>
    </row>
    <row r="2" spans="1:14" ht="14.1" customHeight="1">
      <c r="A2" s="82"/>
      <c r="E2" s="317"/>
      <c r="F2" s="251"/>
      <c r="G2" s="317"/>
      <c r="L2" s="317"/>
      <c r="N2" s="87"/>
    </row>
    <row r="3" spans="1:14" s="396" customFormat="1" ht="20.100000000000001" customHeight="1">
      <c r="A3" s="855" t="s">
        <v>275</v>
      </c>
      <c r="B3" s="855"/>
      <c r="C3" s="855"/>
      <c r="D3" s="855"/>
      <c r="E3" s="855"/>
      <c r="F3" s="855"/>
      <c r="G3" s="855"/>
      <c r="H3" s="694" t="s">
        <v>587</v>
      </c>
      <c r="I3" s="694"/>
      <c r="J3" s="694"/>
      <c r="K3" s="694"/>
      <c r="L3" s="694"/>
      <c r="M3" s="694"/>
      <c r="N3" s="694"/>
    </row>
    <row r="4" spans="1:14" s="389" customFormat="1" ht="24" customHeight="1">
      <c r="A4" s="856"/>
      <c r="B4" s="856"/>
      <c r="C4" s="856"/>
      <c r="D4" s="856"/>
      <c r="E4" s="856"/>
      <c r="F4" s="856"/>
      <c r="G4" s="856"/>
      <c r="H4" s="84"/>
      <c r="I4" s="84"/>
      <c r="J4" s="84"/>
      <c r="K4" s="84"/>
      <c r="L4" s="84"/>
      <c r="M4" s="84"/>
      <c r="N4" s="397"/>
    </row>
    <row r="5" spans="1:14" s="316" customFormat="1" ht="18" customHeight="1" thickBot="1">
      <c r="A5" s="316" t="s">
        <v>547</v>
      </c>
      <c r="B5" s="306"/>
      <c r="C5" s="306"/>
      <c r="D5" s="306"/>
      <c r="E5" s="112"/>
      <c r="G5" s="112"/>
      <c r="I5" s="306"/>
      <c r="J5" s="306"/>
      <c r="K5" s="306"/>
      <c r="L5" s="112"/>
      <c r="M5" s="19"/>
      <c r="N5" s="19" t="s">
        <v>548</v>
      </c>
    </row>
    <row r="6" spans="1:14" s="391" customFormat="1" ht="22.5" customHeight="1">
      <c r="A6" s="643" t="s">
        <v>549</v>
      </c>
      <c r="B6" s="794" t="s">
        <v>593</v>
      </c>
      <c r="C6" s="859"/>
      <c r="D6" s="859"/>
      <c r="E6" s="859"/>
      <c r="F6" s="859"/>
      <c r="G6" s="859"/>
      <c r="H6" s="706" t="s">
        <v>594</v>
      </c>
      <c r="I6" s="649"/>
      <c r="J6" s="649"/>
      <c r="K6" s="649"/>
      <c r="L6" s="649"/>
      <c r="M6" s="654"/>
      <c r="N6" s="860" t="s">
        <v>550</v>
      </c>
    </row>
    <row r="7" spans="1:14" s="391" customFormat="1" ht="38.1" customHeight="1">
      <c r="A7" s="857"/>
      <c r="B7" s="863"/>
      <c r="C7" s="652" t="s">
        <v>551</v>
      </c>
      <c r="D7" s="852" t="s">
        <v>552</v>
      </c>
      <c r="E7" s="852" t="s">
        <v>589</v>
      </c>
      <c r="F7" s="652" t="s">
        <v>588</v>
      </c>
      <c r="G7" s="853" t="s">
        <v>525</v>
      </c>
      <c r="H7" s="707" t="s">
        <v>590</v>
      </c>
      <c r="I7" s="652" t="s">
        <v>524</v>
      </c>
      <c r="J7" s="652" t="s">
        <v>523</v>
      </c>
      <c r="K7" s="652" t="s">
        <v>591</v>
      </c>
      <c r="L7" s="652" t="s">
        <v>522</v>
      </c>
      <c r="M7" s="733" t="s">
        <v>592</v>
      </c>
      <c r="N7" s="861"/>
    </row>
    <row r="8" spans="1:14" s="391" customFormat="1" ht="38.1" customHeight="1">
      <c r="A8" s="858"/>
      <c r="B8" s="864"/>
      <c r="C8" s="653"/>
      <c r="D8" s="839"/>
      <c r="E8" s="839"/>
      <c r="F8" s="653"/>
      <c r="G8" s="854"/>
      <c r="H8" s="708"/>
      <c r="I8" s="653"/>
      <c r="J8" s="653"/>
      <c r="K8" s="653"/>
      <c r="L8" s="653"/>
      <c r="M8" s="793"/>
      <c r="N8" s="862"/>
    </row>
    <row r="9" spans="1:14" s="21" customFormat="1" ht="16.350000000000001" customHeight="1">
      <c r="A9" s="449" t="s">
        <v>412</v>
      </c>
      <c r="B9" s="144">
        <v>79668860</v>
      </c>
      <c r="C9" s="144">
        <v>24065238</v>
      </c>
      <c r="D9" s="144">
        <v>19887343</v>
      </c>
      <c r="E9" s="144">
        <v>3544333</v>
      </c>
      <c r="F9" s="144">
        <v>24015846</v>
      </c>
      <c r="G9" s="144">
        <v>8156100</v>
      </c>
      <c r="H9" s="144">
        <v>304759</v>
      </c>
      <c r="I9" s="144">
        <v>80788</v>
      </c>
      <c r="J9" s="308">
        <v>265.08815162144515</v>
      </c>
      <c r="K9" s="144">
        <v>395833</v>
      </c>
      <c r="L9" s="259">
        <v>1298.8394108131342</v>
      </c>
      <c r="M9" s="258">
        <v>20.409617187046052</v>
      </c>
      <c r="N9" s="222" t="s">
        <v>412</v>
      </c>
    </row>
    <row r="10" spans="1:14" s="21" customFormat="1" ht="16.350000000000001" customHeight="1">
      <c r="A10" s="449" t="s">
        <v>507</v>
      </c>
      <c r="B10" s="144">
        <v>84367375</v>
      </c>
      <c r="C10" s="144">
        <v>27548424</v>
      </c>
      <c r="D10" s="144">
        <v>27469293</v>
      </c>
      <c r="E10" s="144">
        <v>6734314</v>
      </c>
      <c r="F10" s="144">
        <v>27543964</v>
      </c>
      <c r="G10" s="144">
        <v>1959380</v>
      </c>
      <c r="H10" s="144">
        <v>312497</v>
      </c>
      <c r="I10" s="144">
        <v>88711.7</v>
      </c>
      <c r="J10" s="308">
        <v>283.88016524958636</v>
      </c>
      <c r="K10" s="144">
        <v>449911</v>
      </c>
      <c r="L10" s="259">
        <v>1439.7290213986053</v>
      </c>
      <c r="M10" s="258">
        <v>19.717610816361457</v>
      </c>
      <c r="N10" s="222" t="s">
        <v>507</v>
      </c>
    </row>
    <row r="11" spans="1:14" s="21" customFormat="1" ht="16.350000000000001" customHeight="1">
      <c r="A11" s="449" t="s">
        <v>544</v>
      </c>
      <c r="B11" s="144">
        <v>95593000</v>
      </c>
      <c r="C11" s="144">
        <v>30309000</v>
      </c>
      <c r="D11" s="144">
        <v>32889000</v>
      </c>
      <c r="E11" s="144">
        <v>4384000</v>
      </c>
      <c r="F11" s="144">
        <v>27165000</v>
      </c>
      <c r="G11" s="144">
        <v>846000</v>
      </c>
      <c r="H11" s="144">
        <v>308950</v>
      </c>
      <c r="I11" s="144">
        <v>95425</v>
      </c>
      <c r="J11" s="308">
        <v>308.89999999999998</v>
      </c>
      <c r="K11" s="144">
        <v>461729</v>
      </c>
      <c r="L11" s="259">
        <v>1494.5</v>
      </c>
      <c r="M11" s="258">
        <v>20.67</v>
      </c>
      <c r="N11" s="222" t="s">
        <v>544</v>
      </c>
    </row>
    <row r="12" spans="1:14" s="21" customFormat="1" ht="16.350000000000001" customHeight="1">
      <c r="A12" s="542" t="s">
        <v>531</v>
      </c>
      <c r="B12" s="144">
        <v>107432510</v>
      </c>
      <c r="C12" s="144">
        <v>34693182</v>
      </c>
      <c r="D12" s="144">
        <v>31910000</v>
      </c>
      <c r="E12" s="144">
        <v>11797328</v>
      </c>
      <c r="F12" s="144">
        <v>28151000</v>
      </c>
      <c r="G12" s="144">
        <v>881000</v>
      </c>
      <c r="H12" s="144">
        <v>318180</v>
      </c>
      <c r="I12" s="144">
        <v>107431</v>
      </c>
      <c r="J12" s="308">
        <v>337.64221509837199</v>
      </c>
      <c r="K12" s="144">
        <v>500468</v>
      </c>
      <c r="L12" s="259">
        <v>1572.9084166195235</v>
      </c>
      <c r="M12" s="258">
        <v>21.466107723171113</v>
      </c>
      <c r="N12" s="222" t="s">
        <v>531</v>
      </c>
    </row>
    <row r="13" spans="1:14" s="21" customFormat="1" ht="16.350000000000001" customHeight="1">
      <c r="A13" s="451">
        <v>2017</v>
      </c>
      <c r="B13" s="471">
        <f t="shared" ref="B13:I13" si="0">SUM(B15:B37)</f>
        <v>107471500</v>
      </c>
      <c r="C13" s="471">
        <f t="shared" si="0"/>
        <v>38298000</v>
      </c>
      <c r="D13" s="471">
        <f t="shared" si="0"/>
        <v>33957000</v>
      </c>
      <c r="E13" s="471">
        <f t="shared" si="0"/>
        <v>5139500</v>
      </c>
      <c r="F13" s="471">
        <f t="shared" si="0"/>
        <v>28734000</v>
      </c>
      <c r="G13" s="471">
        <f t="shared" si="0"/>
        <v>1343000</v>
      </c>
      <c r="H13" s="471">
        <f t="shared" si="0"/>
        <v>316810.7</v>
      </c>
      <c r="I13" s="471">
        <f t="shared" si="0"/>
        <v>117458.4</v>
      </c>
      <c r="J13" s="472">
        <f>I13/H13*1000</f>
        <v>370.7526292514741</v>
      </c>
      <c r="K13" s="471">
        <f>SUM(K15:K37)</f>
        <v>539655.80000000005</v>
      </c>
      <c r="L13" s="473">
        <f>K13/H13*1000</f>
        <v>1703.4014318329528</v>
      </c>
      <c r="M13" s="474">
        <f>J13/L13*100</f>
        <v>21.765429001226334</v>
      </c>
      <c r="N13" s="223">
        <v>2017</v>
      </c>
    </row>
    <row r="14" spans="1:14" s="450" customFormat="1" ht="8.1" customHeight="1">
      <c r="A14" s="106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470"/>
      <c r="M14" s="144"/>
      <c r="N14" s="433"/>
    </row>
    <row r="15" spans="1:14" s="321" customFormat="1" ht="16.350000000000001" customHeight="1">
      <c r="A15" s="145" t="s">
        <v>50</v>
      </c>
      <c r="B15" s="144">
        <f>SUM(C15:G15)</f>
        <v>21588000</v>
      </c>
      <c r="C15" s="466">
        <v>7810000</v>
      </c>
      <c r="D15" s="480">
        <v>10688000</v>
      </c>
      <c r="E15" s="466">
        <v>1169000</v>
      </c>
      <c r="F15" s="466">
        <v>1921000</v>
      </c>
      <c r="G15" s="466">
        <v>0</v>
      </c>
      <c r="H15" s="466">
        <v>60151</v>
      </c>
      <c r="I15" s="466">
        <v>21588</v>
      </c>
      <c r="J15" s="470">
        <f>I15/H15*1000</f>
        <v>358.89677644594434</v>
      </c>
      <c r="K15" s="466">
        <v>128786</v>
      </c>
      <c r="L15" s="470">
        <v>2141</v>
      </c>
      <c r="M15" s="258">
        <f>J15/L15*100</f>
        <v>16.763044205789086</v>
      </c>
      <c r="N15" s="475" t="s">
        <v>51</v>
      </c>
    </row>
    <row r="16" spans="1:14" s="321" customFormat="1" ht="16.350000000000001" customHeight="1">
      <c r="A16" s="145" t="s">
        <v>52</v>
      </c>
      <c r="B16" s="144">
        <f t="shared" ref="B16:B37" si="1">SUM(C16:G16)</f>
        <v>14253000</v>
      </c>
      <c r="C16" s="466">
        <v>4786000</v>
      </c>
      <c r="D16" s="481">
        <v>8054000</v>
      </c>
      <c r="E16" s="466">
        <v>760000</v>
      </c>
      <c r="F16" s="466">
        <v>653000</v>
      </c>
      <c r="G16" s="469">
        <v>0</v>
      </c>
      <c r="H16" s="466">
        <v>23581</v>
      </c>
      <c r="I16" s="466">
        <v>14253</v>
      </c>
      <c r="J16" s="470">
        <f t="shared" ref="J16:J36" si="2">I16/H16*1000</f>
        <v>604.42729315974725</v>
      </c>
      <c r="K16" s="466">
        <v>65685</v>
      </c>
      <c r="L16" s="470">
        <v>2785.5</v>
      </c>
      <c r="M16" s="258">
        <f t="shared" ref="M16:M36" si="3">J16/L16*100</f>
        <v>21.699059169260355</v>
      </c>
      <c r="N16" s="475" t="s">
        <v>53</v>
      </c>
    </row>
    <row r="17" spans="1:14" s="321" customFormat="1" ht="16.350000000000001" customHeight="1">
      <c r="A17" s="145" t="s">
        <v>54</v>
      </c>
      <c r="B17" s="144">
        <f t="shared" si="1"/>
        <v>6548000</v>
      </c>
      <c r="C17" s="466">
        <v>1818000</v>
      </c>
      <c r="D17" s="481">
        <v>2882000</v>
      </c>
      <c r="E17" s="466">
        <v>349000</v>
      </c>
      <c r="F17" s="466">
        <v>1499000</v>
      </c>
      <c r="G17" s="469">
        <v>0</v>
      </c>
      <c r="H17" s="466">
        <v>17386</v>
      </c>
      <c r="I17" s="466">
        <v>6548</v>
      </c>
      <c r="J17" s="470">
        <f t="shared" si="2"/>
        <v>376.62487058552858</v>
      </c>
      <c r="K17" s="466">
        <v>10729</v>
      </c>
      <c r="L17" s="470">
        <v>617.1</v>
      </c>
      <c r="M17" s="258">
        <f t="shared" si="3"/>
        <v>61.031416396941921</v>
      </c>
      <c r="N17" s="475" t="s">
        <v>55</v>
      </c>
    </row>
    <row r="18" spans="1:14" s="321" customFormat="1" ht="16.350000000000001" customHeight="1">
      <c r="A18" s="145" t="s">
        <v>56</v>
      </c>
      <c r="B18" s="144">
        <f t="shared" si="1"/>
        <v>4979000</v>
      </c>
      <c r="C18" s="466">
        <v>1698000</v>
      </c>
      <c r="D18" s="481">
        <v>2799000</v>
      </c>
      <c r="E18" s="466">
        <v>453000</v>
      </c>
      <c r="F18" s="466">
        <v>29000</v>
      </c>
      <c r="G18" s="469">
        <v>0</v>
      </c>
      <c r="H18" s="466">
        <v>14840</v>
      </c>
      <c r="I18" s="466">
        <v>4979</v>
      </c>
      <c r="J18" s="470">
        <f t="shared" si="2"/>
        <v>335.51212938005392</v>
      </c>
      <c r="K18" s="466">
        <v>39502</v>
      </c>
      <c r="L18" s="470">
        <v>2661.9</v>
      </c>
      <c r="M18" s="258">
        <f t="shared" si="3"/>
        <v>12.604234921674514</v>
      </c>
      <c r="N18" s="475" t="s">
        <v>57</v>
      </c>
    </row>
    <row r="19" spans="1:14" s="321" customFormat="1" ht="16.350000000000001" customHeight="1">
      <c r="A19" s="145" t="s">
        <v>58</v>
      </c>
      <c r="B19" s="144">
        <f t="shared" si="1"/>
        <v>33170000</v>
      </c>
      <c r="C19" s="466">
        <v>7260000</v>
      </c>
      <c r="D19" s="481">
        <v>0</v>
      </c>
      <c r="E19" s="466">
        <v>1056000</v>
      </c>
      <c r="F19" s="466">
        <v>23934000</v>
      </c>
      <c r="G19" s="469">
        <v>920000</v>
      </c>
      <c r="H19" s="466">
        <v>110971</v>
      </c>
      <c r="I19" s="466">
        <v>38616</v>
      </c>
      <c r="J19" s="470">
        <f t="shared" si="2"/>
        <v>347.98280631876798</v>
      </c>
      <c r="K19" s="466">
        <v>88909</v>
      </c>
      <c r="L19" s="470">
        <v>801.1</v>
      </c>
      <c r="M19" s="258">
        <f t="shared" si="3"/>
        <v>43.438123370211954</v>
      </c>
      <c r="N19" s="475" t="s">
        <v>59</v>
      </c>
    </row>
    <row r="20" spans="1:14" s="321" customFormat="1" ht="16.350000000000001" customHeight="1">
      <c r="A20" s="145" t="s">
        <v>60</v>
      </c>
      <c r="B20" s="144">
        <f t="shared" si="1"/>
        <v>2652000</v>
      </c>
      <c r="C20" s="466">
        <v>1326000</v>
      </c>
      <c r="D20" s="481">
        <v>867000</v>
      </c>
      <c r="E20" s="466">
        <v>166000</v>
      </c>
      <c r="F20" s="466">
        <v>293000</v>
      </c>
      <c r="G20" s="469">
        <v>0</v>
      </c>
      <c r="H20" s="466">
        <v>9563</v>
      </c>
      <c r="I20" s="466">
        <v>2652</v>
      </c>
      <c r="J20" s="470">
        <f t="shared" si="2"/>
        <v>277.31883300219596</v>
      </c>
      <c r="K20" s="466">
        <v>30773</v>
      </c>
      <c r="L20" s="470">
        <v>3217.9</v>
      </c>
      <c r="M20" s="258">
        <f t="shared" si="3"/>
        <v>8.6180065571396227</v>
      </c>
      <c r="N20" s="475" t="s">
        <v>61</v>
      </c>
    </row>
    <row r="21" spans="1:14" s="321" customFormat="1" ht="16.350000000000001" customHeight="1">
      <c r="A21" s="145" t="s">
        <v>62</v>
      </c>
      <c r="B21" s="144">
        <f t="shared" si="1"/>
        <v>1067000</v>
      </c>
      <c r="C21" s="466">
        <v>954000</v>
      </c>
      <c r="D21" s="481">
        <v>0</v>
      </c>
      <c r="E21" s="466">
        <v>80000</v>
      </c>
      <c r="F21" s="466">
        <v>0</v>
      </c>
      <c r="G21" s="469">
        <v>33000</v>
      </c>
      <c r="H21" s="466">
        <v>7258</v>
      </c>
      <c r="I21" s="466">
        <v>3051</v>
      </c>
      <c r="J21" s="470">
        <f t="shared" si="2"/>
        <v>420.36373656654723</v>
      </c>
      <c r="K21" s="466">
        <v>29179</v>
      </c>
      <c r="L21" s="470">
        <v>4020.3</v>
      </c>
      <c r="M21" s="258">
        <f t="shared" si="3"/>
        <v>10.45602906665043</v>
      </c>
      <c r="N21" s="475" t="s">
        <v>63</v>
      </c>
    </row>
    <row r="22" spans="1:14" s="321" customFormat="1" ht="16.350000000000001" customHeight="1">
      <c r="A22" s="145" t="s">
        <v>64</v>
      </c>
      <c r="B22" s="144">
        <f t="shared" si="1"/>
        <v>1667000</v>
      </c>
      <c r="C22" s="466">
        <v>929000</v>
      </c>
      <c r="D22" s="481">
        <v>663000</v>
      </c>
      <c r="E22" s="466">
        <v>59000</v>
      </c>
      <c r="F22" s="466">
        <v>16000</v>
      </c>
      <c r="G22" s="469">
        <v>0</v>
      </c>
      <c r="H22" s="466">
        <v>5862</v>
      </c>
      <c r="I22" s="467">
        <v>1667</v>
      </c>
      <c r="J22" s="470">
        <f t="shared" si="2"/>
        <v>284.37393381098605</v>
      </c>
      <c r="K22" s="466">
        <v>21689</v>
      </c>
      <c r="L22" s="470">
        <v>3699.9</v>
      </c>
      <c r="M22" s="258">
        <f t="shared" si="3"/>
        <v>7.685989724343524</v>
      </c>
      <c r="N22" s="475" t="s">
        <v>65</v>
      </c>
    </row>
    <row r="23" spans="1:14" s="321" customFormat="1" ht="16.350000000000001" customHeight="1">
      <c r="A23" s="145" t="s">
        <v>66</v>
      </c>
      <c r="B23" s="144">
        <f t="shared" si="1"/>
        <v>2059000</v>
      </c>
      <c r="C23" s="466">
        <v>561000</v>
      </c>
      <c r="D23" s="481">
        <v>988000</v>
      </c>
      <c r="E23" s="466">
        <v>93000</v>
      </c>
      <c r="F23" s="466">
        <v>27000</v>
      </c>
      <c r="G23" s="469">
        <v>390000</v>
      </c>
      <c r="H23" s="466">
        <v>7959</v>
      </c>
      <c r="I23" s="466">
        <v>2059</v>
      </c>
      <c r="J23" s="470">
        <f t="shared" si="2"/>
        <v>258.70084181429826</v>
      </c>
      <c r="K23" s="466">
        <v>20378</v>
      </c>
      <c r="L23" s="470">
        <v>2560.4</v>
      </c>
      <c r="M23" s="258">
        <f t="shared" si="3"/>
        <v>10.103922895418616</v>
      </c>
      <c r="N23" s="475" t="s">
        <v>67</v>
      </c>
    </row>
    <row r="24" spans="1:14" s="321" customFormat="1" ht="16.350000000000001" customHeight="1">
      <c r="A24" s="145" t="s">
        <v>68</v>
      </c>
      <c r="B24" s="144">
        <f t="shared" si="1"/>
        <v>9318000</v>
      </c>
      <c r="C24" s="466">
        <v>5981000</v>
      </c>
      <c r="D24" s="481">
        <v>2903000</v>
      </c>
      <c r="E24" s="466">
        <v>96000</v>
      </c>
      <c r="F24" s="466">
        <v>338000</v>
      </c>
      <c r="G24" s="469">
        <v>0</v>
      </c>
      <c r="H24" s="466">
        <v>24612</v>
      </c>
      <c r="I24" s="466">
        <v>9318</v>
      </c>
      <c r="J24" s="470">
        <f t="shared" si="2"/>
        <v>378.59580692345196</v>
      </c>
      <c r="K24" s="466">
        <v>28128</v>
      </c>
      <c r="L24" s="470">
        <v>1142.9000000000001</v>
      </c>
      <c r="M24" s="258">
        <f t="shared" si="3"/>
        <v>33.125890884893863</v>
      </c>
      <c r="N24" s="475" t="s">
        <v>69</v>
      </c>
    </row>
    <row r="25" spans="1:14" s="321" customFormat="1" ht="16.350000000000001" customHeight="1">
      <c r="A25" s="145" t="s">
        <v>70</v>
      </c>
      <c r="B25" s="144">
        <f t="shared" si="1"/>
        <v>75000</v>
      </c>
      <c r="C25" s="466">
        <v>72000</v>
      </c>
      <c r="D25" s="482">
        <v>0</v>
      </c>
      <c r="E25" s="466">
        <v>3000</v>
      </c>
      <c r="F25" s="483">
        <v>0</v>
      </c>
      <c r="G25" s="484">
        <v>0</v>
      </c>
      <c r="H25" s="466">
        <v>549</v>
      </c>
      <c r="I25" s="466">
        <v>181</v>
      </c>
      <c r="J25" s="470">
        <f t="shared" si="2"/>
        <v>329.69034608378871</v>
      </c>
      <c r="K25" s="466">
        <v>1596.8</v>
      </c>
      <c r="L25" s="470">
        <v>2908.6</v>
      </c>
      <c r="M25" s="258">
        <f t="shared" si="3"/>
        <v>11.335018430990466</v>
      </c>
      <c r="N25" s="475" t="s">
        <v>71</v>
      </c>
    </row>
    <row r="26" spans="1:14" s="321" customFormat="1" ht="16.350000000000001" customHeight="1">
      <c r="A26" s="145" t="s">
        <v>72</v>
      </c>
      <c r="B26" s="144">
        <f t="shared" si="1"/>
        <v>538000</v>
      </c>
      <c r="C26" s="466">
        <v>525000</v>
      </c>
      <c r="D26" s="481">
        <v>0</v>
      </c>
      <c r="E26" s="466">
        <v>13000</v>
      </c>
      <c r="F26" s="466">
        <v>0</v>
      </c>
      <c r="G26" s="469">
        <v>0</v>
      </c>
      <c r="H26" s="468">
        <v>2141</v>
      </c>
      <c r="I26" s="468">
        <v>538</v>
      </c>
      <c r="J26" s="470">
        <f t="shared" si="2"/>
        <v>251.28444652031763</v>
      </c>
      <c r="K26" s="468">
        <v>3729</v>
      </c>
      <c r="L26" s="470">
        <v>1741.7</v>
      </c>
      <c r="M26" s="258">
        <f t="shared" si="3"/>
        <v>14.427538986066352</v>
      </c>
      <c r="N26" s="475" t="s">
        <v>73</v>
      </c>
    </row>
    <row r="27" spans="1:14" s="321" customFormat="1" ht="16.350000000000001" customHeight="1">
      <c r="A27" s="145" t="s">
        <v>74</v>
      </c>
      <c r="B27" s="144">
        <f t="shared" si="1"/>
        <v>713000</v>
      </c>
      <c r="C27" s="469">
        <v>94000</v>
      </c>
      <c r="D27" s="482">
        <v>599000</v>
      </c>
      <c r="E27" s="469">
        <v>20000</v>
      </c>
      <c r="F27" s="469">
        <v>0</v>
      </c>
      <c r="G27" s="469">
        <v>0</v>
      </c>
      <c r="H27" s="466">
        <v>2057</v>
      </c>
      <c r="I27" s="466">
        <v>713</v>
      </c>
      <c r="J27" s="470">
        <v>0</v>
      </c>
      <c r="K27" s="466">
        <v>2610</v>
      </c>
      <c r="L27" s="470">
        <v>1268.8</v>
      </c>
      <c r="M27" s="258">
        <v>0</v>
      </c>
      <c r="N27" s="475" t="s">
        <v>75</v>
      </c>
    </row>
    <row r="28" spans="1:14" s="321" customFormat="1" ht="16.350000000000001" customHeight="1">
      <c r="A28" s="145" t="s">
        <v>76</v>
      </c>
      <c r="B28" s="144">
        <f t="shared" si="1"/>
        <v>134000</v>
      </c>
      <c r="C28" s="469">
        <v>122000</v>
      </c>
      <c r="D28" s="482">
        <v>0</v>
      </c>
      <c r="E28" s="469">
        <v>12000</v>
      </c>
      <c r="F28" s="469">
        <v>0</v>
      </c>
      <c r="G28" s="469">
        <v>0</v>
      </c>
      <c r="H28" s="466">
        <v>877.5</v>
      </c>
      <c r="I28" s="466">
        <v>275</v>
      </c>
      <c r="J28" s="470">
        <f t="shared" si="2"/>
        <v>313.39031339031339</v>
      </c>
      <c r="K28" s="466">
        <v>4458</v>
      </c>
      <c r="L28" s="470">
        <v>5080.3</v>
      </c>
      <c r="M28" s="258">
        <f t="shared" si="3"/>
        <v>6.1687363618351938</v>
      </c>
      <c r="N28" s="475" t="s">
        <v>77</v>
      </c>
    </row>
    <row r="29" spans="1:14" s="321" customFormat="1" ht="16.350000000000001" customHeight="1">
      <c r="A29" s="145" t="s">
        <v>78</v>
      </c>
      <c r="B29" s="144">
        <f t="shared" si="1"/>
        <v>1255000</v>
      </c>
      <c r="C29" s="466">
        <v>450000</v>
      </c>
      <c r="D29" s="481">
        <v>681000</v>
      </c>
      <c r="E29" s="466">
        <v>124000</v>
      </c>
      <c r="F29" s="466">
        <v>0</v>
      </c>
      <c r="G29" s="469">
        <v>0</v>
      </c>
      <c r="H29" s="468">
        <v>2866</v>
      </c>
      <c r="I29" s="468">
        <v>1255</v>
      </c>
      <c r="J29" s="470">
        <f t="shared" si="2"/>
        <v>437.89253314724351</v>
      </c>
      <c r="K29" s="468">
        <v>14939</v>
      </c>
      <c r="L29" s="470">
        <v>5212.3999999999996</v>
      </c>
      <c r="M29" s="258">
        <f t="shared" si="3"/>
        <v>8.4009771534656501</v>
      </c>
      <c r="N29" s="475" t="s">
        <v>79</v>
      </c>
    </row>
    <row r="30" spans="1:14" s="321" customFormat="1" ht="16.350000000000001" customHeight="1">
      <c r="A30" s="145" t="s">
        <v>80</v>
      </c>
      <c r="B30" s="144">
        <f t="shared" si="1"/>
        <v>273000</v>
      </c>
      <c r="C30" s="466">
        <v>99000</v>
      </c>
      <c r="D30" s="481">
        <v>128000</v>
      </c>
      <c r="E30" s="466">
        <v>22000</v>
      </c>
      <c r="F30" s="466">
        <v>24000</v>
      </c>
      <c r="G30" s="469">
        <v>0</v>
      </c>
      <c r="H30" s="468">
        <v>2039</v>
      </c>
      <c r="I30" s="468">
        <v>273</v>
      </c>
      <c r="J30" s="470">
        <f t="shared" si="2"/>
        <v>133.88916135360472</v>
      </c>
      <c r="K30" s="468">
        <v>1244</v>
      </c>
      <c r="L30" s="470">
        <v>610.1</v>
      </c>
      <c r="M30" s="258">
        <v>0</v>
      </c>
      <c r="N30" s="475" t="s">
        <v>81</v>
      </c>
    </row>
    <row r="31" spans="1:14" s="321" customFormat="1" ht="16.350000000000001" customHeight="1">
      <c r="A31" s="145" t="s">
        <v>82</v>
      </c>
      <c r="B31" s="144">
        <f t="shared" si="1"/>
        <v>536000</v>
      </c>
      <c r="C31" s="466">
        <v>263000</v>
      </c>
      <c r="D31" s="481">
        <v>247000</v>
      </c>
      <c r="E31" s="466">
        <v>26000</v>
      </c>
      <c r="F31" s="466">
        <v>0</v>
      </c>
      <c r="G31" s="469">
        <v>0</v>
      </c>
      <c r="H31" s="466">
        <v>2136</v>
      </c>
      <c r="I31" s="466">
        <v>575</v>
      </c>
      <c r="J31" s="470">
        <f t="shared" si="2"/>
        <v>269.19475655430716</v>
      </c>
      <c r="K31" s="468">
        <v>2113</v>
      </c>
      <c r="L31" s="470">
        <v>989.2</v>
      </c>
      <c r="M31" s="258">
        <f t="shared" si="3"/>
        <v>27.213380161171365</v>
      </c>
      <c r="N31" s="475" t="s">
        <v>83</v>
      </c>
    </row>
    <row r="32" spans="1:14" s="321" customFormat="1" ht="16.350000000000001" customHeight="1">
      <c r="A32" s="145" t="s">
        <v>84</v>
      </c>
      <c r="B32" s="144">
        <f t="shared" si="1"/>
        <v>296000</v>
      </c>
      <c r="C32" s="466">
        <v>204000</v>
      </c>
      <c r="D32" s="481">
        <v>0</v>
      </c>
      <c r="E32" s="466">
        <v>92000</v>
      </c>
      <c r="F32" s="466">
        <v>0</v>
      </c>
      <c r="G32" s="469">
        <v>0</v>
      </c>
      <c r="H32" s="466">
        <v>1682</v>
      </c>
      <c r="I32" s="466">
        <v>466</v>
      </c>
      <c r="J32" s="470">
        <f t="shared" si="2"/>
        <v>277.05112960760999</v>
      </c>
      <c r="K32" s="466">
        <v>2418</v>
      </c>
      <c r="L32" s="470">
        <v>1437.6</v>
      </c>
      <c r="M32" s="258">
        <f t="shared" si="3"/>
        <v>19.271781413996244</v>
      </c>
      <c r="N32" s="475" t="s">
        <v>85</v>
      </c>
    </row>
    <row r="33" spans="1:15" s="321" customFormat="1" ht="16.350000000000001" customHeight="1">
      <c r="A33" s="145" t="s">
        <v>86</v>
      </c>
      <c r="B33" s="144">
        <f t="shared" si="1"/>
        <v>4197000</v>
      </c>
      <c r="C33" s="466">
        <v>2461000</v>
      </c>
      <c r="D33" s="481">
        <v>1613000</v>
      </c>
      <c r="E33" s="466">
        <v>123000</v>
      </c>
      <c r="F33" s="466">
        <v>0</v>
      </c>
      <c r="G33" s="469">
        <v>0</v>
      </c>
      <c r="H33" s="466">
        <v>13671</v>
      </c>
      <c r="I33" s="466">
        <v>6269</v>
      </c>
      <c r="J33" s="470">
        <f t="shared" si="2"/>
        <v>458.56191939141252</v>
      </c>
      <c r="K33" s="466">
        <v>36189</v>
      </c>
      <c r="L33" s="470">
        <v>2647.1</v>
      </c>
      <c r="M33" s="258">
        <f t="shared" si="3"/>
        <v>17.323180816418439</v>
      </c>
      <c r="N33" s="475" t="s">
        <v>87</v>
      </c>
    </row>
    <row r="34" spans="1:15" s="321" customFormat="1" ht="16.350000000000001" customHeight="1">
      <c r="A34" s="145" t="s">
        <v>88</v>
      </c>
      <c r="B34" s="144">
        <f t="shared" si="1"/>
        <v>571500</v>
      </c>
      <c r="C34" s="466">
        <v>235000</v>
      </c>
      <c r="D34" s="481">
        <v>333000</v>
      </c>
      <c r="E34" s="466">
        <v>3500</v>
      </c>
      <c r="F34" s="466">
        <v>0</v>
      </c>
      <c r="G34" s="469">
        <v>0</v>
      </c>
      <c r="H34" s="466">
        <v>2105.1999999999998</v>
      </c>
      <c r="I34" s="466">
        <v>571.4</v>
      </c>
      <c r="J34" s="470">
        <f t="shared" si="2"/>
        <v>271.42314269428084</v>
      </c>
      <c r="K34" s="466">
        <v>2084</v>
      </c>
      <c r="L34" s="470">
        <v>989.9</v>
      </c>
      <c r="M34" s="258">
        <f t="shared" si="3"/>
        <v>27.419248681107266</v>
      </c>
      <c r="N34" s="475" t="s">
        <v>89</v>
      </c>
    </row>
    <row r="35" spans="1:15" s="321" customFormat="1" ht="16.350000000000001" customHeight="1">
      <c r="A35" s="145" t="s">
        <v>90</v>
      </c>
      <c r="B35" s="144">
        <f t="shared" si="1"/>
        <v>106000</v>
      </c>
      <c r="C35" s="469">
        <v>70000</v>
      </c>
      <c r="D35" s="482">
        <v>34000</v>
      </c>
      <c r="E35" s="469">
        <v>2000</v>
      </c>
      <c r="F35" s="469">
        <v>0</v>
      </c>
      <c r="G35" s="469">
        <v>0</v>
      </c>
      <c r="H35" s="466">
        <v>655</v>
      </c>
      <c r="I35" s="466">
        <v>135</v>
      </c>
      <c r="J35" s="470">
        <v>0</v>
      </c>
      <c r="K35" s="466">
        <v>495</v>
      </c>
      <c r="L35" s="470">
        <v>755.7</v>
      </c>
      <c r="M35" s="258">
        <v>0</v>
      </c>
      <c r="N35" s="475" t="s">
        <v>91</v>
      </c>
    </row>
    <row r="36" spans="1:15" s="321" customFormat="1" ht="16.350000000000001" customHeight="1">
      <c r="A36" s="145" t="s">
        <v>92</v>
      </c>
      <c r="B36" s="144">
        <f t="shared" si="1"/>
        <v>1476000</v>
      </c>
      <c r="C36" s="466">
        <v>580000</v>
      </c>
      <c r="D36" s="481">
        <v>478000</v>
      </c>
      <c r="E36" s="466">
        <v>418000</v>
      </c>
      <c r="F36" s="466">
        <v>0</v>
      </c>
      <c r="G36" s="469">
        <v>0</v>
      </c>
      <c r="H36" s="466">
        <v>3849</v>
      </c>
      <c r="I36" s="466">
        <v>1476</v>
      </c>
      <c r="J36" s="470">
        <f t="shared" si="2"/>
        <v>383.47622759158224</v>
      </c>
      <c r="K36" s="466">
        <v>4022</v>
      </c>
      <c r="L36" s="470">
        <v>1044.9000000000001</v>
      </c>
      <c r="M36" s="258">
        <f t="shared" si="3"/>
        <v>36.699801664425515</v>
      </c>
      <c r="N36" s="475" t="s">
        <v>93</v>
      </c>
    </row>
    <row r="37" spans="1:15" s="321" customFormat="1" ht="16.350000000000001" customHeight="1" thickBot="1">
      <c r="A37" s="485" t="s">
        <v>94</v>
      </c>
      <c r="B37" s="144">
        <f t="shared" si="1"/>
        <v>0</v>
      </c>
      <c r="C37" s="469">
        <v>0</v>
      </c>
      <c r="D37" s="482">
        <v>0</v>
      </c>
      <c r="E37" s="469">
        <v>0</v>
      </c>
      <c r="F37" s="469">
        <v>0</v>
      </c>
      <c r="G37" s="469">
        <v>0</v>
      </c>
      <c r="H37" s="427">
        <v>0</v>
      </c>
      <c r="I37" s="469">
        <v>0</v>
      </c>
      <c r="J37" s="470">
        <v>0</v>
      </c>
      <c r="K37" s="469">
        <v>0</v>
      </c>
      <c r="L37" s="470">
        <v>0</v>
      </c>
      <c r="M37" s="476">
        <v>0</v>
      </c>
      <c r="N37" s="477" t="s">
        <v>95</v>
      </c>
    </row>
    <row r="38" spans="1:15" s="100" customFormat="1" ht="12" customHeight="1">
      <c r="A38" s="320" t="s">
        <v>220</v>
      </c>
      <c r="B38" s="319"/>
      <c r="C38" s="319"/>
      <c r="D38" s="851"/>
      <c r="E38" s="851"/>
      <c r="F38" s="851"/>
      <c r="G38" s="851"/>
      <c r="H38" s="319"/>
      <c r="I38" s="319"/>
      <c r="J38" s="319"/>
      <c r="K38" s="478"/>
      <c r="L38" s="478"/>
      <c r="N38" s="479" t="s">
        <v>540</v>
      </c>
      <c r="O38" s="521"/>
    </row>
    <row r="39" spans="1:15" s="523" customFormat="1" ht="12" customHeight="1">
      <c r="A39" s="521" t="s">
        <v>388</v>
      </c>
      <c r="B39" s="522"/>
      <c r="C39" s="522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</row>
    <row r="40" spans="1:15" s="109" customFormat="1" ht="12" customHeight="1">
      <c r="A40" s="119" t="s">
        <v>389</v>
      </c>
      <c r="B40" s="270"/>
      <c r="C40" s="270"/>
      <c r="D40" s="270"/>
      <c r="E40" s="270"/>
      <c r="F40" s="270"/>
      <c r="G40" s="270"/>
      <c r="H40" s="638"/>
      <c r="I40" s="638"/>
      <c r="J40" s="638"/>
      <c r="K40" s="638"/>
      <c r="L40" s="638"/>
      <c r="M40" s="638"/>
    </row>
    <row r="41" spans="1:15" s="417" customFormat="1" ht="11.25">
      <c r="A41" s="456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</row>
    <row r="42" spans="1:15" s="417" customFormat="1" ht="11.25">
      <c r="A42" s="456"/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</row>
    <row r="43" spans="1:15" s="417" customFormat="1" ht="11.25">
      <c r="A43" s="456"/>
      <c r="B43" s="455"/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</row>
    <row r="44" spans="1:15" s="417" customFormat="1" ht="11.25">
      <c r="A44" s="456"/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</row>
    <row r="45" spans="1:15" s="417" customFormat="1" ht="11.25">
      <c r="A45" s="456"/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</row>
    <row r="46" spans="1:15" s="417" customFormat="1" ht="11.25">
      <c r="A46" s="456"/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</row>
    <row r="47" spans="1:15" s="391" customFormat="1" ht="11.25">
      <c r="A47" s="314"/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</row>
    <row r="48" spans="1:15" s="391" customFormat="1" ht="11.25">
      <c r="A48" s="314"/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</row>
    <row r="49" spans="1:13" s="391" customFormat="1" ht="11.25">
      <c r="A49" s="314"/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</row>
    <row r="50" spans="1:13" s="391" customFormat="1" ht="11.25">
      <c r="A50" s="314"/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</row>
    <row r="51" spans="1:13" s="391" customFormat="1" ht="11.25">
      <c r="A51" s="314"/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</row>
    <row r="52" spans="1:13" s="391" customFormat="1" ht="11.25">
      <c r="A52" s="314"/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</row>
    <row r="53" spans="1:13" s="391" customFormat="1" ht="11.25">
      <c r="A53" s="314"/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</row>
    <row r="54" spans="1:13" s="391" customFormat="1" ht="11.25">
      <c r="A54" s="314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</row>
    <row r="55" spans="1:13" s="391" customFormat="1" ht="11.25">
      <c r="A55" s="314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</row>
    <row r="56" spans="1:13" s="391" customFormat="1" ht="11.25">
      <c r="A56" s="314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</row>
    <row r="57" spans="1:13" s="391" customFormat="1" ht="11.25">
      <c r="A57" s="314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</row>
    <row r="58" spans="1:13" s="391" customFormat="1" ht="11.25">
      <c r="A58" s="314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</row>
    <row r="59" spans="1:13" s="391" customFormat="1" ht="11.25">
      <c r="A59" s="314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</row>
    <row r="60" spans="1:13" s="391" customFormat="1" ht="11.25">
      <c r="A60" s="314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</row>
    <row r="61" spans="1:13" s="391" customFormat="1" ht="11.25">
      <c r="A61" s="314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</row>
    <row r="62" spans="1:13" s="391" customFormat="1" ht="11.25">
      <c r="A62" s="314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</row>
    <row r="63" spans="1:13" s="391" customFormat="1" ht="11.25">
      <c r="A63" s="314"/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</row>
    <row r="64" spans="1:13" s="391" customFormat="1" ht="11.25">
      <c r="A64" s="314"/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</row>
    <row r="65" spans="1:13" s="391" customFormat="1" ht="11.25">
      <c r="A65" s="314"/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</row>
    <row r="66" spans="1:13" s="391" customFormat="1" ht="11.25">
      <c r="A66" s="314"/>
      <c r="B66" s="315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</row>
    <row r="67" spans="1:13" s="391" customFormat="1" ht="11.25">
      <c r="A67" s="314"/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</row>
    <row r="68" spans="1:13" s="391" customFormat="1" ht="11.25">
      <c r="A68" s="314"/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</row>
    <row r="69" spans="1:13" s="391" customFormat="1" ht="11.25">
      <c r="A69" s="314"/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</row>
    <row r="70" spans="1:13" s="391" customFormat="1" ht="11.25">
      <c r="A70" s="314"/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</row>
    <row r="71" spans="1:13" s="391" customFormat="1" ht="11.25">
      <c r="A71" s="314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</row>
    <row r="72" spans="1:13" s="391" customFormat="1" ht="11.25">
      <c r="A72" s="314"/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</row>
    <row r="73" spans="1:13" s="391" customFormat="1" ht="11.25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</row>
    <row r="74" spans="1:13" s="391" customFormat="1" ht="11.25">
      <c r="A74" s="314"/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</row>
    <row r="75" spans="1:13" s="391" customFormat="1" ht="11.25">
      <c r="A75" s="314"/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</row>
    <row r="76" spans="1:13" s="391" customFormat="1" ht="11.25">
      <c r="A76" s="314"/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</row>
    <row r="77" spans="1:13" s="391" customFormat="1" ht="11.25">
      <c r="A77" s="314"/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</row>
    <row r="78" spans="1:13" s="391" customFormat="1" ht="11.25">
      <c r="A78" s="314"/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</row>
    <row r="79" spans="1:13" s="391" customFormat="1" ht="11.25">
      <c r="A79" s="314"/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</row>
    <row r="80" spans="1:13" s="391" customFormat="1" ht="11.25">
      <c r="A80" s="314"/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</row>
    <row r="81" spans="1:13" s="391" customFormat="1" ht="11.25">
      <c r="A81" s="314"/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</row>
    <row r="82" spans="1:13" s="391" customFormat="1" ht="11.25">
      <c r="A82" s="314"/>
      <c r="B82" s="315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</row>
    <row r="83" spans="1:13" s="391" customFormat="1" ht="11.25">
      <c r="A83" s="314"/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</row>
    <row r="84" spans="1:13" s="391" customFormat="1" ht="11.25">
      <c r="A84" s="314"/>
      <c r="B84" s="315"/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</row>
    <row r="85" spans="1:13" s="391" customFormat="1" ht="11.25">
      <c r="A85" s="314"/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</row>
    <row r="86" spans="1:13" s="391" customFormat="1" ht="11.25">
      <c r="A86" s="314"/>
      <c r="B86" s="315"/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</row>
    <row r="87" spans="1:13" s="391" customFormat="1" ht="11.25">
      <c r="A87" s="314"/>
      <c r="B87" s="315"/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</row>
    <row r="88" spans="1:13" s="391" customFormat="1" ht="11.25">
      <c r="A88" s="314"/>
      <c r="B88" s="315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</row>
    <row r="89" spans="1:13" s="391" customFormat="1" ht="11.25">
      <c r="A89" s="314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</row>
    <row r="90" spans="1:13" s="391" customFormat="1" ht="11.25">
      <c r="A90" s="314"/>
      <c r="B90" s="315"/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</row>
    <row r="91" spans="1:13" s="391" customFormat="1" ht="11.25">
      <c r="A91" s="314"/>
      <c r="B91" s="315"/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</row>
    <row r="92" spans="1:13" s="391" customFormat="1" ht="11.25">
      <c r="A92" s="314"/>
      <c r="B92" s="315"/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</row>
    <row r="93" spans="1:13" s="391" customFormat="1" ht="11.25">
      <c r="A93" s="314"/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</row>
    <row r="94" spans="1:13" s="391" customFormat="1" ht="11.25">
      <c r="A94" s="314"/>
      <c r="B94" s="315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</row>
    <row r="95" spans="1:13" s="391" customFormat="1" ht="11.25">
      <c r="A95" s="314"/>
      <c r="B95" s="315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</row>
    <row r="96" spans="1:13" s="391" customFormat="1" ht="11.25">
      <c r="A96" s="314"/>
      <c r="B96" s="315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</row>
    <row r="97" spans="1:13" s="391" customFormat="1" ht="11.25">
      <c r="A97" s="314"/>
      <c r="B97" s="315"/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</row>
    <row r="98" spans="1:13" s="391" customFormat="1" ht="11.25">
      <c r="A98" s="314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</row>
    <row r="99" spans="1:13" s="391" customFormat="1" ht="11.25">
      <c r="A99" s="314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</row>
    <row r="100" spans="1:13" s="391" customFormat="1" ht="11.25">
      <c r="A100" s="314"/>
      <c r="B100" s="315"/>
      <c r="C100" s="315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</row>
    <row r="101" spans="1:13" s="391" customFormat="1" ht="11.25">
      <c r="A101" s="314"/>
      <c r="B101" s="315"/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</row>
    <row r="102" spans="1:13" s="391" customFormat="1" ht="11.25">
      <c r="A102" s="314"/>
      <c r="B102" s="315"/>
      <c r="C102" s="315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</row>
  </sheetData>
  <sheetProtection selectLockedCells="1"/>
  <mergeCells count="20">
    <mergeCell ref="A3:G3"/>
    <mergeCell ref="H3:N3"/>
    <mergeCell ref="A4:G4"/>
    <mergeCell ref="A6:A8"/>
    <mergeCell ref="B6:G6"/>
    <mergeCell ref="H6:M6"/>
    <mergeCell ref="N6:N8"/>
    <mergeCell ref="B7:B8"/>
    <mergeCell ref="C7:C8"/>
    <mergeCell ref="D7:D8"/>
    <mergeCell ref="K7:K8"/>
    <mergeCell ref="L7:L8"/>
    <mergeCell ref="M7:M8"/>
    <mergeCell ref="I7:I8"/>
    <mergeCell ref="J7:J8"/>
    <mergeCell ref="D38:G38"/>
    <mergeCell ref="E7:E8"/>
    <mergeCell ref="F7:F8"/>
    <mergeCell ref="G7:G8"/>
    <mergeCell ref="H7:H8"/>
  </mergeCells>
  <phoneticPr fontId="24" type="noConversion"/>
  <conditionalFormatting sqref="I15:I19">
    <cfRule type="expression" dxfId="44" priority="30" stopIfTrue="1">
      <formula>OR(RIGHT($A15,3)="특별시",RIGHT($A15,3)="광역시",RIGHT($A15,1)="도",$A15="전국")</formula>
    </cfRule>
  </conditionalFormatting>
  <conditionalFormatting sqref="I19:I28">
    <cfRule type="expression" dxfId="43" priority="29" stopIfTrue="1">
      <formula>OR(RIGHT($A19,3)="특별시",RIGHT($A19,3)="광역시",RIGHT($A19,1)="도",$A19="전국")</formula>
    </cfRule>
  </conditionalFormatting>
  <conditionalFormatting sqref="I15:I18">
    <cfRule type="expression" dxfId="42" priority="28" stopIfTrue="1">
      <formula>OR(RIGHT($A15,3)="특별시",RIGHT($A15,3)="광역시",RIGHT($A15,1)="도",$A15="전국")</formula>
    </cfRule>
  </conditionalFormatting>
  <conditionalFormatting sqref="K29:K35">
    <cfRule type="expression" dxfId="41" priority="26" stopIfTrue="1">
      <formula>OR(RIGHT($A29,3)="특별시",RIGHT($A29,3)="광역시",RIGHT($A29,1)="도",$A29="전국")</formula>
    </cfRule>
  </conditionalFormatting>
  <conditionalFormatting sqref="K15:K19">
    <cfRule type="expression" dxfId="40" priority="25" stopIfTrue="1">
      <formula>OR(RIGHT($A15,3)="특별시",RIGHT($A15,3)="광역시",RIGHT($A15,1)="도",$A15="전국")</formula>
    </cfRule>
  </conditionalFormatting>
  <conditionalFormatting sqref="K19:K28">
    <cfRule type="expression" dxfId="39" priority="24" stopIfTrue="1">
      <formula>OR(RIGHT($A19,3)="특별시",RIGHT($A19,3)="광역시",RIGHT($A19,1)="도",$A19="전국")</formula>
    </cfRule>
  </conditionalFormatting>
  <conditionalFormatting sqref="K15:K18">
    <cfRule type="expression" dxfId="38" priority="23" stopIfTrue="1">
      <formula>OR(RIGHT($A15,3)="특별시",RIGHT($A15,3)="광역시",RIGHT($A15,1)="도",$A15="전국")</formula>
    </cfRule>
  </conditionalFormatting>
  <conditionalFormatting sqref="K29:K35">
    <cfRule type="expression" dxfId="37" priority="22" stopIfTrue="1">
      <formula>OR(RIGHT($A29,3)="특별시",RIGHT($A29,3)="광역시",RIGHT($A29,1)="도",$A29="전국")</formula>
    </cfRule>
  </conditionalFormatting>
  <conditionalFormatting sqref="K15:K19">
    <cfRule type="expression" dxfId="36" priority="21" stopIfTrue="1">
      <formula>OR(RIGHT($A15,3)="특별시",RIGHT($A15,3)="광역시",RIGHT($A15,1)="도",$A15="전국")</formula>
    </cfRule>
  </conditionalFormatting>
  <conditionalFormatting sqref="K19:K28">
    <cfRule type="expression" dxfId="35" priority="20" stopIfTrue="1">
      <formula>OR(RIGHT($A19,3)="특별시",RIGHT($A19,3)="광역시",RIGHT($A19,1)="도",$A19="전국")</formula>
    </cfRule>
  </conditionalFormatting>
  <conditionalFormatting sqref="K15:K18">
    <cfRule type="expression" dxfId="34" priority="19" stopIfTrue="1">
      <formula>OR(RIGHT($A15,3)="특별시",RIGHT($A15,3)="광역시",RIGHT($A15,1)="도",$A15="전국")</formula>
    </cfRule>
  </conditionalFormatting>
  <conditionalFormatting sqref="K15:K37">
    <cfRule type="expression" dxfId="33" priority="18" stopIfTrue="1">
      <formula>OR(RIGHT($A15,3)="특별시",RIGHT($A15,3)="광역시",RIGHT($A15,1)="도",$A15="전국")</formula>
    </cfRule>
  </conditionalFormatting>
  <conditionalFormatting sqref="K15:K37">
    <cfRule type="expression" dxfId="32" priority="17" stopIfTrue="1">
      <formula>OR(RIGHT($A15,3)="특별시",RIGHT($A15,3)="광역시",RIGHT($A15,1)="도",$A15="전국")</formula>
    </cfRule>
  </conditionalFormatting>
  <conditionalFormatting sqref="K15:K37">
    <cfRule type="expression" dxfId="31" priority="16" stopIfTrue="1">
      <formula>OR(RIGHT($A15,3)="특별시",RIGHT($A15,3)="광역시",RIGHT($A15,1)="도",$A15="전국")</formula>
    </cfRule>
  </conditionalFormatting>
  <conditionalFormatting sqref="K15:K37">
    <cfRule type="expression" dxfId="30" priority="15" stopIfTrue="1">
      <formula>OR(RIGHT($A15,3)="특별시",RIGHT($A15,3)="광역시",RIGHT($A15,1)="도",$A15="전국")</formula>
    </cfRule>
  </conditionalFormatting>
  <conditionalFormatting sqref="K15:K37">
    <cfRule type="expression" dxfId="29" priority="14" stopIfTrue="1">
      <formula>OR(RIGHT($A15,1)="읍",RIGHT($A15,1)="면")</formula>
    </cfRule>
  </conditionalFormatting>
  <conditionalFormatting sqref="H29:H35">
    <cfRule type="expression" dxfId="28" priority="43" stopIfTrue="1">
      <formula>OR(RIGHT($A29,3)="특별시",RIGHT($A29,3)="광역시",RIGHT($A29,1)="도",$A29="전국")</formula>
    </cfRule>
  </conditionalFormatting>
  <conditionalFormatting sqref="H15:H19">
    <cfRule type="expression" dxfId="27" priority="42" stopIfTrue="1">
      <formula>OR(RIGHT($A15,3)="특별시",RIGHT($A15,3)="광역시",RIGHT($A15,1)="도",$A15="전국")</formula>
    </cfRule>
  </conditionalFormatting>
  <conditionalFormatting sqref="H19:H28">
    <cfRule type="expression" dxfId="26" priority="41" stopIfTrue="1">
      <formula>OR(RIGHT($A19,3)="특별시",RIGHT($A19,3)="광역시",RIGHT($A19,1)="도",$A19="전국")</formula>
    </cfRule>
  </conditionalFormatting>
  <conditionalFormatting sqref="H15:H18">
    <cfRule type="expression" dxfId="25" priority="40" stopIfTrue="1">
      <formula>OR(RIGHT($A15,3)="특별시",RIGHT($A15,3)="광역시",RIGHT($A15,1)="도",$A15="전국")</formula>
    </cfRule>
  </conditionalFormatting>
  <conditionalFormatting sqref="H29:H35">
    <cfRule type="expression" dxfId="24" priority="39" stopIfTrue="1">
      <formula>OR(RIGHT($A29,3)="특별시",RIGHT($A29,3)="광역시",RIGHT($A29,1)="도",$A29="전국")</formula>
    </cfRule>
  </conditionalFormatting>
  <conditionalFormatting sqref="H15:H19">
    <cfRule type="expression" dxfId="23" priority="38" stopIfTrue="1">
      <formula>OR(RIGHT($A15,3)="특별시",RIGHT($A15,3)="광역시",RIGHT($A15,1)="도",$A15="전국")</formula>
    </cfRule>
  </conditionalFormatting>
  <conditionalFormatting sqref="H19:H28">
    <cfRule type="expression" dxfId="22" priority="37" stopIfTrue="1">
      <formula>OR(RIGHT($A19,3)="특별시",RIGHT($A19,3)="광역시",RIGHT($A19,1)="도",$A19="전국")</formula>
    </cfRule>
  </conditionalFormatting>
  <conditionalFormatting sqref="H15:H18">
    <cfRule type="expression" dxfId="21" priority="36" stopIfTrue="1">
      <formula>OR(RIGHT($A15,3)="특별시",RIGHT($A15,3)="광역시",RIGHT($A15,1)="도",$A15="전국")</formula>
    </cfRule>
  </conditionalFormatting>
  <conditionalFormatting sqref="I29:I35">
    <cfRule type="expression" dxfId="20" priority="35" stopIfTrue="1">
      <formula>OR(RIGHT($A29,3)="특별시",RIGHT($A29,3)="광역시",RIGHT($A29,1)="도",$A29="전국")</formula>
    </cfRule>
  </conditionalFormatting>
  <conditionalFormatting sqref="I15:I19">
    <cfRule type="expression" dxfId="19" priority="34" stopIfTrue="1">
      <formula>OR(RIGHT($A15,3)="특별시",RIGHT($A15,3)="광역시",RIGHT($A15,1)="도",$A15="전국")</formula>
    </cfRule>
  </conditionalFormatting>
  <conditionalFormatting sqref="I19:I28">
    <cfRule type="expression" dxfId="18" priority="33" stopIfTrue="1">
      <formula>OR(RIGHT($A19,3)="특별시",RIGHT($A19,3)="광역시",RIGHT($A19,1)="도",$A19="전국")</formula>
    </cfRule>
  </conditionalFormatting>
  <conditionalFormatting sqref="I15:I18">
    <cfRule type="expression" dxfId="17" priority="32" stopIfTrue="1">
      <formula>OR(RIGHT($A15,3)="특별시",RIGHT($A15,3)="광역시",RIGHT($A15,1)="도",$A15="전국")</formula>
    </cfRule>
  </conditionalFormatting>
  <conditionalFormatting sqref="I29:I35">
    <cfRule type="expression" dxfId="16" priority="31" stopIfTrue="1">
      <formula>OR(RIGHT($A29,3)="특별시",RIGHT($A29,3)="광역시",RIGHT($A29,1)="도",$A29="전국")</formula>
    </cfRule>
  </conditionalFormatting>
  <conditionalFormatting sqref="H15:I37">
    <cfRule type="expression" dxfId="15" priority="27" stopIfTrue="1">
      <formula>OR(RIGHT($A15,1)="읍",RIGHT($A15,1)="면")</formula>
    </cfRule>
  </conditionalFormatting>
  <conditionalFormatting sqref="C15:C34">
    <cfRule type="expression" dxfId="14" priority="13" stopIfTrue="1">
      <formula>OR(RIGHT($A15,1)="읍",RIGHT($A15,1)="면")</formula>
    </cfRule>
  </conditionalFormatting>
  <conditionalFormatting sqref="C15:C35">
    <cfRule type="expression" dxfId="13" priority="12" stopIfTrue="1">
      <formula>OR(RIGHT($A15,1)="읍",RIGHT($A15,1)="면")</formula>
    </cfRule>
  </conditionalFormatting>
  <conditionalFormatting sqref="C15:C37">
    <cfRule type="expression" dxfId="12" priority="11" stopIfTrue="1">
      <formula>OR(RIGHT($A15,1)="읍",RIGHT($A15,1)="면")</formula>
    </cfRule>
  </conditionalFormatting>
  <conditionalFormatting sqref="D15:D37">
    <cfRule type="expression" dxfId="11" priority="10" stopIfTrue="1">
      <formula>OR(RIGHT($A15,1)="읍",RIGHT($A15,1)="면")</formula>
    </cfRule>
  </conditionalFormatting>
  <conditionalFormatting sqref="E15:E37">
    <cfRule type="expression" dxfId="10" priority="9" stopIfTrue="1">
      <formula>OR(RIGHT($A15,1)="읍",RIGHT($A15,1)="면")</formula>
    </cfRule>
  </conditionalFormatting>
  <conditionalFormatting sqref="F15:F37">
    <cfRule type="expression" dxfId="9" priority="8" stopIfTrue="1">
      <formula>OR(RIGHT($A15,1)="읍",RIGHT($A15,1)="면")</formula>
    </cfRule>
  </conditionalFormatting>
  <conditionalFormatting sqref="F15:F37">
    <cfRule type="expression" dxfId="8" priority="7" stopIfTrue="1">
      <formula>OR(RIGHT($A15,1)="읍",RIGHT($A15,1)="면")</formula>
    </cfRule>
  </conditionalFormatting>
  <conditionalFormatting sqref="F15:F37">
    <cfRule type="expression" dxfId="7" priority="6" stopIfTrue="1">
      <formula>OR(RIGHT($A15,1)="읍",RIGHT($A15,1)="면")</formula>
    </cfRule>
  </conditionalFormatting>
  <conditionalFormatting sqref="D15:D34">
    <cfRule type="expression" dxfId="6" priority="5" stopIfTrue="1">
      <formula>OR(RIGHT($A15,1)="읍",RIGHT($A15,1)="면")</formula>
    </cfRule>
  </conditionalFormatting>
  <conditionalFormatting sqref="D15:D37">
    <cfRule type="expression" dxfId="5" priority="4" stopIfTrue="1">
      <formula>OR(RIGHT($A15,1)="읍",RIGHT($A15,1)="면")</formula>
    </cfRule>
  </conditionalFormatting>
  <conditionalFormatting sqref="D15:D37">
    <cfRule type="expression" dxfId="4" priority="3" stopIfTrue="1">
      <formula>OR(RIGHT($A15,1)="읍",RIGHT($A15,1)="면")</formula>
    </cfRule>
  </conditionalFormatting>
  <conditionalFormatting sqref="D15:D37">
    <cfRule type="expression" dxfId="3" priority="2" stopIfTrue="1">
      <formula>OR(RIGHT($A15,1)="읍",RIGHT($A15,1)="면")</formula>
    </cfRule>
  </conditionalFormatting>
  <conditionalFormatting sqref="D15:D37">
    <cfRule type="expression" dxfId="2" priority="1" stopIfTrue="1">
      <formula>OR(RIGHT($A15,1)="읍",RIGHT($A15,1)="면")</formula>
    </cfRule>
  </conditionalFormatting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48"/>
  <sheetViews>
    <sheetView view="pageBreakPreview" topLeftCell="A10" zoomScale="115" zoomScaleNormal="100" zoomScaleSheetLayoutView="115" workbookViewId="0">
      <selection activeCell="U17" sqref="U17"/>
    </sheetView>
  </sheetViews>
  <sheetFormatPr defaultColWidth="10" defaultRowHeight="11.25"/>
  <cols>
    <col min="1" max="1" width="10.375" style="135" customWidth="1"/>
    <col min="2" max="2" width="10.125" style="135" customWidth="1"/>
    <col min="3" max="3" width="10.625" style="135" customWidth="1"/>
    <col min="4" max="4" width="8.125" style="135" customWidth="1"/>
    <col min="5" max="5" width="7.625" style="135" customWidth="1"/>
    <col min="6" max="6" width="8.875" style="135" customWidth="1"/>
    <col min="7" max="7" width="9.5" style="135" customWidth="1"/>
    <col min="8" max="9" width="8.625" style="135" customWidth="1"/>
    <col min="10" max="11" width="9.625" style="135" customWidth="1"/>
    <col min="12" max="13" width="10.125" style="135" customWidth="1"/>
    <col min="14" max="14" width="10.375" style="135" customWidth="1"/>
    <col min="15" max="15" width="10" style="135" customWidth="1"/>
    <col min="16" max="16" width="10.5" style="135" customWidth="1"/>
    <col min="17" max="17" width="12" style="135" customWidth="1"/>
    <col min="18" max="18" width="11.375" style="135" customWidth="1"/>
    <col min="19" max="19" width="7.625" style="135" customWidth="1"/>
    <col min="20" max="20" width="9.625" style="135" customWidth="1"/>
    <col min="21" max="21" width="8.625" style="135" customWidth="1"/>
    <col min="22" max="22" width="7.625" style="135" customWidth="1"/>
    <col min="23" max="24" width="6.375" style="135" customWidth="1"/>
    <col min="25" max="25" width="7.875" style="135" customWidth="1"/>
    <col min="26" max="26" width="9.125" style="135" customWidth="1"/>
    <col min="27" max="27" width="7.875" style="135" customWidth="1"/>
    <col min="28" max="28" width="9.5" style="135" customWidth="1"/>
    <col min="29" max="16384" width="10" style="135"/>
  </cols>
  <sheetData>
    <row r="1" spans="1:28" s="134" customFormat="1" ht="14.1" customHeight="1">
      <c r="A1" s="82" t="s">
        <v>669</v>
      </c>
      <c r="B1" s="404"/>
      <c r="C1" s="404"/>
      <c r="D1" s="404"/>
      <c r="E1" s="317"/>
      <c r="F1" s="404"/>
      <c r="G1" s="404"/>
      <c r="H1" s="404"/>
      <c r="J1" s="197"/>
      <c r="K1" s="197"/>
      <c r="L1" s="197"/>
      <c r="M1" s="198"/>
      <c r="N1" s="197"/>
      <c r="O1" s="404"/>
      <c r="Q1" s="317" t="s">
        <v>670</v>
      </c>
      <c r="R1" s="82" t="s">
        <v>671</v>
      </c>
      <c r="T1" s="317"/>
      <c r="U1" s="404"/>
      <c r="V1" s="404"/>
      <c r="W1" s="404"/>
      <c r="X1" s="197"/>
      <c r="Y1" s="197"/>
      <c r="Z1" s="197"/>
      <c r="AB1" s="199"/>
    </row>
    <row r="2" spans="1:28" s="134" customFormat="1" ht="14.1" customHeight="1">
      <c r="A2" s="82"/>
      <c r="B2" s="323"/>
      <c r="C2" s="323"/>
      <c r="D2" s="323"/>
      <c r="E2" s="317"/>
      <c r="F2" s="323"/>
      <c r="G2" s="323"/>
      <c r="H2" s="323"/>
      <c r="I2" s="317"/>
      <c r="J2" s="197"/>
      <c r="K2" s="197"/>
      <c r="L2" s="197"/>
      <c r="M2" s="198"/>
      <c r="N2" s="135"/>
      <c r="O2" s="323"/>
      <c r="P2" s="323"/>
      <c r="Q2" s="323"/>
      <c r="R2" s="323"/>
      <c r="S2" s="323"/>
      <c r="T2" s="317"/>
      <c r="U2" s="323"/>
      <c r="V2" s="323"/>
      <c r="W2" s="323"/>
      <c r="X2" s="197"/>
      <c r="Y2" s="197"/>
      <c r="Z2" s="197"/>
      <c r="AA2" s="199"/>
    </row>
    <row r="3" spans="1:28" s="134" customFormat="1" ht="20.100000000000001" customHeight="1">
      <c r="A3" s="855" t="s">
        <v>526</v>
      </c>
      <c r="B3" s="855"/>
      <c r="C3" s="855"/>
      <c r="D3" s="855"/>
      <c r="E3" s="855"/>
      <c r="F3" s="855"/>
      <c r="G3" s="855"/>
      <c r="H3" s="855"/>
      <c r="I3" s="855"/>
      <c r="J3" s="855" t="s">
        <v>527</v>
      </c>
      <c r="K3" s="855"/>
      <c r="L3" s="855"/>
      <c r="M3" s="855"/>
      <c r="N3" s="855"/>
      <c r="O3" s="855"/>
      <c r="P3" s="855"/>
      <c r="Q3" s="855"/>
      <c r="R3" s="855" t="s">
        <v>528</v>
      </c>
      <c r="S3" s="855"/>
      <c r="T3" s="855"/>
      <c r="U3" s="855"/>
      <c r="V3" s="855"/>
      <c r="W3" s="855"/>
      <c r="X3" s="855"/>
      <c r="Y3" s="855"/>
      <c r="Z3" s="855"/>
      <c r="AA3" s="855"/>
      <c r="AB3" s="340"/>
    </row>
    <row r="4" spans="1:28" s="134" customFormat="1" ht="24" customHeight="1">
      <c r="A4" s="856"/>
      <c r="B4" s="856"/>
      <c r="C4" s="856"/>
      <c r="D4" s="856"/>
      <c r="E4" s="856"/>
      <c r="F4" s="856"/>
      <c r="G4" s="856"/>
      <c r="H4" s="856"/>
      <c r="I4" s="856"/>
      <c r="J4" s="398"/>
      <c r="K4" s="398"/>
      <c r="L4" s="398"/>
      <c r="M4" s="398"/>
      <c r="N4" s="398"/>
      <c r="O4" s="398"/>
      <c r="P4" s="398"/>
      <c r="R4" s="856" t="s">
        <v>529</v>
      </c>
      <c r="S4" s="856"/>
      <c r="T4" s="856"/>
      <c r="U4" s="856"/>
      <c r="V4" s="856"/>
      <c r="W4" s="856"/>
      <c r="X4" s="856"/>
      <c r="Y4" s="856"/>
      <c r="Z4" s="856"/>
      <c r="AA4" s="856"/>
      <c r="AB4" s="341"/>
    </row>
    <row r="5" spans="1:28" s="136" customFormat="1" ht="18" customHeight="1" thickBot="1">
      <c r="A5" s="318" t="s">
        <v>237</v>
      </c>
      <c r="B5" s="318"/>
      <c r="C5" s="318"/>
      <c r="D5" s="318"/>
      <c r="E5" s="87"/>
      <c r="F5" s="318"/>
      <c r="G5" s="318"/>
      <c r="H5" s="318"/>
      <c r="I5" s="87"/>
      <c r="J5" s="200"/>
      <c r="K5" s="200"/>
      <c r="L5" s="200"/>
      <c r="M5" s="201"/>
      <c r="N5" s="202"/>
      <c r="O5" s="318"/>
      <c r="P5" s="318"/>
      <c r="Q5" s="87" t="s">
        <v>238</v>
      </c>
      <c r="R5" s="318" t="s">
        <v>237</v>
      </c>
      <c r="S5" s="318"/>
      <c r="T5" s="87"/>
      <c r="U5" s="318"/>
      <c r="V5" s="318"/>
      <c r="W5" s="318"/>
      <c r="X5" s="200"/>
      <c r="Y5" s="200"/>
      <c r="Z5" s="200"/>
      <c r="AA5" s="87" t="s">
        <v>238</v>
      </c>
    </row>
    <row r="6" spans="1:28" s="134" customFormat="1" ht="20.100000000000001" customHeight="1">
      <c r="A6" s="891" t="s">
        <v>530</v>
      </c>
      <c r="B6" s="894" t="s">
        <v>595</v>
      </c>
      <c r="C6" s="897" t="s">
        <v>596</v>
      </c>
      <c r="D6" s="897" t="s">
        <v>597</v>
      </c>
      <c r="E6" s="898" t="s">
        <v>600</v>
      </c>
      <c r="F6" s="899"/>
      <c r="G6" s="899"/>
      <c r="H6" s="899"/>
      <c r="I6" s="899"/>
      <c r="J6" s="878" t="s">
        <v>599</v>
      </c>
      <c r="K6" s="879"/>
      <c r="L6" s="880" t="s">
        <v>127</v>
      </c>
      <c r="M6" s="878"/>
      <c r="N6" s="878"/>
      <c r="O6" s="878"/>
      <c r="P6" s="878"/>
      <c r="Q6" s="881" t="s">
        <v>239</v>
      </c>
      <c r="R6" s="884" t="s">
        <v>530</v>
      </c>
      <c r="S6" s="878" t="s">
        <v>127</v>
      </c>
      <c r="T6" s="878"/>
      <c r="U6" s="878"/>
      <c r="V6" s="878"/>
      <c r="W6" s="878"/>
      <c r="X6" s="879"/>
      <c r="Y6" s="887" t="s">
        <v>601</v>
      </c>
      <c r="Z6" s="887" t="s">
        <v>602</v>
      </c>
      <c r="AA6" s="900" t="s">
        <v>603</v>
      </c>
      <c r="AB6" s="874"/>
    </row>
    <row r="7" spans="1:28" s="134" customFormat="1" ht="24" customHeight="1">
      <c r="A7" s="892"/>
      <c r="B7" s="895"/>
      <c r="C7" s="867"/>
      <c r="D7" s="867"/>
      <c r="E7" s="867" t="s">
        <v>553</v>
      </c>
      <c r="F7" s="867" t="s">
        <v>554</v>
      </c>
      <c r="G7" s="867" t="s">
        <v>596</v>
      </c>
      <c r="H7" s="867" t="s">
        <v>555</v>
      </c>
      <c r="I7" s="876"/>
      <c r="J7" s="865" t="s">
        <v>240</v>
      </c>
      <c r="K7" s="871" t="s">
        <v>241</v>
      </c>
      <c r="L7" s="871" t="s">
        <v>553</v>
      </c>
      <c r="M7" s="889" t="s">
        <v>556</v>
      </c>
      <c r="N7" s="890"/>
      <c r="O7" s="890"/>
      <c r="P7" s="890"/>
      <c r="Q7" s="882"/>
      <c r="R7" s="885"/>
      <c r="S7" s="865" t="s">
        <v>557</v>
      </c>
      <c r="T7" s="888"/>
      <c r="U7" s="888"/>
      <c r="V7" s="888"/>
      <c r="W7" s="888"/>
      <c r="X7" s="888"/>
      <c r="Y7" s="888"/>
      <c r="Z7" s="888"/>
      <c r="AA7" s="873"/>
      <c r="AB7" s="875"/>
    </row>
    <row r="8" spans="1:28" s="134" customFormat="1" ht="24" customHeight="1">
      <c r="A8" s="892"/>
      <c r="B8" s="895"/>
      <c r="C8" s="867"/>
      <c r="D8" s="867"/>
      <c r="E8" s="867"/>
      <c r="F8" s="867"/>
      <c r="G8" s="867"/>
      <c r="H8" s="867" t="s">
        <v>598</v>
      </c>
      <c r="I8" s="869" t="s">
        <v>242</v>
      </c>
      <c r="J8" s="865"/>
      <c r="K8" s="871"/>
      <c r="L8" s="871"/>
      <c r="M8" s="871" t="s">
        <v>554</v>
      </c>
      <c r="N8" s="865" t="s">
        <v>596</v>
      </c>
      <c r="O8" s="871" t="s">
        <v>555</v>
      </c>
      <c r="P8" s="873"/>
      <c r="Q8" s="882"/>
      <c r="R8" s="885"/>
      <c r="S8" s="865" t="s">
        <v>558</v>
      </c>
      <c r="T8" s="871" t="s">
        <v>596</v>
      </c>
      <c r="U8" s="871" t="s">
        <v>555</v>
      </c>
      <c r="V8" s="888"/>
      <c r="W8" s="871" t="s">
        <v>240</v>
      </c>
      <c r="X8" s="871" t="s">
        <v>241</v>
      </c>
      <c r="Y8" s="888"/>
      <c r="Z8" s="888"/>
      <c r="AA8" s="873"/>
      <c r="AB8" s="875"/>
    </row>
    <row r="9" spans="1:28" s="134" customFormat="1" ht="49.5" customHeight="1">
      <c r="A9" s="893"/>
      <c r="B9" s="896"/>
      <c r="C9" s="868"/>
      <c r="D9" s="868"/>
      <c r="E9" s="868"/>
      <c r="F9" s="868"/>
      <c r="G9" s="868"/>
      <c r="H9" s="868"/>
      <c r="I9" s="870"/>
      <c r="J9" s="866"/>
      <c r="K9" s="877"/>
      <c r="L9" s="877"/>
      <c r="M9" s="872"/>
      <c r="N9" s="866"/>
      <c r="O9" s="399" t="s">
        <v>243</v>
      </c>
      <c r="P9" s="203" t="s">
        <v>242</v>
      </c>
      <c r="Q9" s="883"/>
      <c r="R9" s="886"/>
      <c r="S9" s="866"/>
      <c r="T9" s="872"/>
      <c r="U9" s="399" t="s">
        <v>598</v>
      </c>
      <c r="V9" s="399" t="s">
        <v>242</v>
      </c>
      <c r="W9" s="872"/>
      <c r="X9" s="872"/>
      <c r="Y9" s="872"/>
      <c r="Z9" s="872"/>
      <c r="AA9" s="901"/>
      <c r="AB9" s="875"/>
    </row>
    <row r="10" spans="1:28" s="137" customFormat="1" ht="13.5" customHeight="1">
      <c r="A10" s="207" t="s">
        <v>412</v>
      </c>
      <c r="B10" s="206">
        <v>14746134</v>
      </c>
      <c r="C10" s="206">
        <v>11590169</v>
      </c>
      <c r="D10" s="205">
        <v>78.598017622788447</v>
      </c>
      <c r="E10" s="206">
        <v>39935.199999999997</v>
      </c>
      <c r="F10" s="206">
        <v>2943935</v>
      </c>
      <c r="G10" s="206">
        <v>2594683</v>
      </c>
      <c r="H10" s="206">
        <v>471250</v>
      </c>
      <c r="I10" s="206">
        <v>957459</v>
      </c>
      <c r="J10" s="204">
        <v>299131</v>
      </c>
      <c r="K10" s="204">
        <v>866843</v>
      </c>
      <c r="L10" s="204">
        <v>961.00000000000023</v>
      </c>
      <c r="M10" s="204">
        <v>7092477</v>
      </c>
      <c r="N10" s="204">
        <v>5305615</v>
      </c>
      <c r="O10" s="204">
        <v>10445</v>
      </c>
      <c r="P10" s="204">
        <v>5295170</v>
      </c>
      <c r="Q10" s="339" t="s">
        <v>412</v>
      </c>
      <c r="R10" s="207" t="s">
        <v>412</v>
      </c>
      <c r="S10" s="267">
        <v>4714093.3</v>
      </c>
      <c r="T10" s="267">
        <v>3689871</v>
      </c>
      <c r="U10" s="267">
        <v>559841</v>
      </c>
      <c r="V10" s="267">
        <v>1888801.9</v>
      </c>
      <c r="W10" s="267">
        <v>533323</v>
      </c>
      <c r="X10" s="267">
        <v>707905</v>
      </c>
      <c r="Y10" s="267">
        <v>184129</v>
      </c>
      <c r="Z10" s="267">
        <v>308535</v>
      </c>
      <c r="AA10" s="268">
        <v>20306</v>
      </c>
      <c r="AB10" s="208"/>
    </row>
    <row r="11" spans="1:28" s="137" customFormat="1" ht="13.5" customHeight="1">
      <c r="A11" s="207" t="s">
        <v>507</v>
      </c>
      <c r="B11" s="206">
        <v>15258204</v>
      </c>
      <c r="C11" s="206">
        <v>12261644</v>
      </c>
      <c r="D11" s="205">
        <v>80.360991372248009</v>
      </c>
      <c r="E11" s="206">
        <v>39917.319999999992</v>
      </c>
      <c r="F11" s="206">
        <v>2699271</v>
      </c>
      <c r="G11" s="206">
        <v>2381505</v>
      </c>
      <c r="H11" s="206">
        <v>437753</v>
      </c>
      <c r="I11" s="206">
        <v>900265</v>
      </c>
      <c r="J11" s="204">
        <v>298230</v>
      </c>
      <c r="K11" s="204">
        <v>745257</v>
      </c>
      <c r="L11" s="204">
        <v>968.54000000000019</v>
      </c>
      <c r="M11" s="204">
        <v>7452392</v>
      </c>
      <c r="N11" s="204">
        <v>5783527</v>
      </c>
      <c r="O11" s="204">
        <v>10445</v>
      </c>
      <c r="P11" s="204">
        <v>5773082</v>
      </c>
      <c r="Q11" s="339" t="s">
        <v>507</v>
      </c>
      <c r="R11" s="207" t="s">
        <v>507</v>
      </c>
      <c r="S11" s="267">
        <v>5106541</v>
      </c>
      <c r="T11" s="267">
        <v>4096612</v>
      </c>
      <c r="U11" s="267">
        <v>733696</v>
      </c>
      <c r="V11" s="267">
        <v>1993148</v>
      </c>
      <c r="W11" s="267">
        <v>551415</v>
      </c>
      <c r="X11" s="267">
        <v>818353</v>
      </c>
      <c r="Y11" s="267">
        <v>155098</v>
      </c>
      <c r="Z11" s="267">
        <v>266052</v>
      </c>
      <c r="AA11" s="268">
        <v>20111</v>
      </c>
      <c r="AB11" s="208"/>
    </row>
    <row r="12" spans="1:28" s="458" customFormat="1" ht="13.5" customHeight="1">
      <c r="A12" s="207" t="s">
        <v>508</v>
      </c>
      <c r="B12" s="206">
        <v>15686931</v>
      </c>
      <c r="C12" s="206">
        <v>12757225</v>
      </c>
      <c r="D12" s="205">
        <v>81.3</v>
      </c>
      <c r="E12" s="206">
        <v>357</v>
      </c>
      <c r="F12" s="206">
        <v>2710151</v>
      </c>
      <c r="G12" s="206">
        <v>2391122</v>
      </c>
      <c r="H12" s="206">
        <v>445047</v>
      </c>
      <c r="I12" s="206">
        <v>903993</v>
      </c>
      <c r="J12" s="206">
        <v>293825</v>
      </c>
      <c r="K12" s="206">
        <v>748257</v>
      </c>
      <c r="L12" s="206">
        <v>900</v>
      </c>
      <c r="M12" s="206">
        <v>7823691</v>
      </c>
      <c r="N12" s="206">
        <v>6220758</v>
      </c>
      <c r="O12" s="206">
        <v>10445</v>
      </c>
      <c r="P12" s="206">
        <v>6210313</v>
      </c>
      <c r="Q12" s="339" t="s">
        <v>508</v>
      </c>
      <c r="R12" s="207" t="s">
        <v>508</v>
      </c>
      <c r="S12" s="267">
        <v>5153089</v>
      </c>
      <c r="T12" s="267">
        <v>4145345</v>
      </c>
      <c r="U12" s="267">
        <v>746384</v>
      </c>
      <c r="V12" s="267">
        <v>2014206</v>
      </c>
      <c r="W12" s="267">
        <v>518076</v>
      </c>
      <c r="X12" s="267">
        <v>866679</v>
      </c>
      <c r="Y12" s="267">
        <v>160785</v>
      </c>
      <c r="Z12" s="267">
        <v>275094</v>
      </c>
      <c r="AA12" s="268">
        <v>20140</v>
      </c>
      <c r="AB12" s="457"/>
    </row>
    <row r="13" spans="1:28" s="458" customFormat="1" ht="13.5" customHeight="1">
      <c r="A13" s="207" t="s">
        <v>531</v>
      </c>
      <c r="B13" s="206">
        <v>16076753</v>
      </c>
      <c r="C13" s="206">
        <v>13188096</v>
      </c>
      <c r="D13" s="205">
        <v>82.032086951886356</v>
      </c>
      <c r="E13" s="206">
        <v>335.40000000000003</v>
      </c>
      <c r="F13" s="206">
        <v>2574518</v>
      </c>
      <c r="G13" s="206">
        <v>2201053</v>
      </c>
      <c r="H13" s="206">
        <v>396563</v>
      </c>
      <c r="I13" s="206">
        <v>866232</v>
      </c>
      <c r="J13" s="206">
        <v>245571</v>
      </c>
      <c r="K13" s="206">
        <v>692687</v>
      </c>
      <c r="L13" s="206">
        <v>972.70000000000016</v>
      </c>
      <c r="M13" s="206">
        <v>8281430</v>
      </c>
      <c r="N13" s="206">
        <v>6609033</v>
      </c>
      <c r="O13" s="206">
        <v>419012</v>
      </c>
      <c r="P13" s="206">
        <v>6190021</v>
      </c>
      <c r="Q13" s="339" t="s">
        <v>531</v>
      </c>
      <c r="R13" s="207" t="s">
        <v>531</v>
      </c>
      <c r="S13" s="267">
        <v>5220805</v>
      </c>
      <c r="T13" s="267">
        <v>4378010</v>
      </c>
      <c r="U13" s="267">
        <v>799220</v>
      </c>
      <c r="V13" s="267">
        <v>2099072</v>
      </c>
      <c r="W13" s="267">
        <v>557731</v>
      </c>
      <c r="X13" s="267">
        <v>921987</v>
      </c>
      <c r="Y13" s="267">
        <v>199411</v>
      </c>
      <c r="Z13" s="267">
        <v>439767</v>
      </c>
      <c r="AA13" s="268">
        <v>20577</v>
      </c>
      <c r="AB13" s="457"/>
    </row>
    <row r="14" spans="1:28" s="137" customFormat="1" ht="13.5" customHeight="1">
      <c r="A14" s="486">
        <v>2017</v>
      </c>
      <c r="B14" s="495">
        <f>SUM(B16:B38)</f>
        <v>16844998.289999999</v>
      </c>
      <c r="C14" s="495">
        <f>SUM(C16:C38)</f>
        <v>13389367.019999998</v>
      </c>
      <c r="D14" s="496">
        <f>C14/B14*100</f>
        <v>79.485713144587081</v>
      </c>
      <c r="E14" s="495">
        <f>SUM(E16:E38)</f>
        <v>648.39</v>
      </c>
      <c r="F14" s="495">
        <f t="shared" ref="F14:AA14" si="0">SUM(F16:F38)</f>
        <v>3103857.9</v>
      </c>
      <c r="G14" s="495">
        <f t="shared" si="0"/>
        <v>2327384</v>
      </c>
      <c r="H14" s="495">
        <f t="shared" si="0"/>
        <v>407701</v>
      </c>
      <c r="I14" s="495">
        <f t="shared" si="0"/>
        <v>932560</v>
      </c>
      <c r="J14" s="495">
        <f t="shared" si="0"/>
        <v>272792</v>
      </c>
      <c r="K14" s="495">
        <f t="shared" si="0"/>
        <v>714331</v>
      </c>
      <c r="L14" s="495">
        <f t="shared" si="0"/>
        <v>987.10299999999984</v>
      </c>
      <c r="M14" s="495">
        <f t="shared" si="0"/>
        <v>8564709.3999999985</v>
      </c>
      <c r="N14" s="495">
        <f t="shared" si="0"/>
        <v>6814526.6799999997</v>
      </c>
      <c r="O14" s="495">
        <f t="shared" si="0"/>
        <v>447970.1</v>
      </c>
      <c r="P14" s="495">
        <f t="shared" si="0"/>
        <v>6366556.5800000001</v>
      </c>
      <c r="Q14" s="639">
        <v>2017</v>
      </c>
      <c r="R14" s="486">
        <v>2017</v>
      </c>
      <c r="S14" s="497">
        <f t="shared" si="0"/>
        <v>5136761.99</v>
      </c>
      <c r="T14" s="497">
        <f t="shared" si="0"/>
        <v>4247456.34</v>
      </c>
      <c r="U14" s="497">
        <f t="shared" si="0"/>
        <v>705411.57</v>
      </c>
      <c r="V14" s="497">
        <f t="shared" si="0"/>
        <v>2084833.43</v>
      </c>
      <c r="W14" s="497">
        <f t="shared" si="0"/>
        <v>550690.23</v>
      </c>
      <c r="X14" s="497">
        <f t="shared" si="0"/>
        <v>906521.11</v>
      </c>
      <c r="Y14" s="497">
        <f t="shared" si="0"/>
        <v>257061</v>
      </c>
      <c r="Z14" s="497">
        <f>SUM(Z16:Z38)</f>
        <v>500489</v>
      </c>
      <c r="AA14" s="498">
        <f t="shared" si="0"/>
        <v>21067</v>
      </c>
      <c r="AB14" s="499"/>
    </row>
    <row r="15" spans="1:28" s="137" customFormat="1" ht="15" customHeight="1">
      <c r="A15" s="500"/>
      <c r="B15" s="206"/>
      <c r="C15" s="206"/>
      <c r="D15" s="49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501"/>
      <c r="R15" s="500"/>
      <c r="S15" s="502"/>
      <c r="T15" s="502"/>
      <c r="U15" s="502"/>
      <c r="V15" s="502"/>
      <c r="W15" s="502"/>
      <c r="X15" s="502"/>
      <c r="Y15" s="502"/>
      <c r="Z15" s="502"/>
      <c r="AA15" s="503"/>
      <c r="AB15" s="504"/>
    </row>
    <row r="16" spans="1:28" s="137" customFormat="1" ht="15.95" customHeight="1">
      <c r="A16" s="241" t="s">
        <v>50</v>
      </c>
      <c r="B16" s="487">
        <v>1876236</v>
      </c>
      <c r="C16" s="487">
        <v>1600415</v>
      </c>
      <c r="D16" s="505">
        <v>85.299237409366413</v>
      </c>
      <c r="E16" s="487">
        <v>132.38</v>
      </c>
      <c r="F16" s="487">
        <v>969069</v>
      </c>
      <c r="G16" s="487">
        <v>832774</v>
      </c>
      <c r="H16" s="487">
        <v>193169</v>
      </c>
      <c r="I16" s="487">
        <v>373546</v>
      </c>
      <c r="J16" s="487">
        <v>29329</v>
      </c>
      <c r="K16" s="487">
        <v>236730</v>
      </c>
      <c r="L16" s="487">
        <v>397.69499999999999</v>
      </c>
      <c r="M16" s="487">
        <v>700566</v>
      </c>
      <c r="N16" s="487">
        <v>590275</v>
      </c>
      <c r="O16" s="487">
        <v>0</v>
      </c>
      <c r="P16" s="487">
        <v>590275</v>
      </c>
      <c r="Q16" s="506" t="s">
        <v>51</v>
      </c>
      <c r="R16" s="507" t="s">
        <v>104</v>
      </c>
      <c r="S16" s="491">
        <v>206601</v>
      </c>
      <c r="T16" s="491">
        <v>177366</v>
      </c>
      <c r="U16" s="491">
        <v>17378</v>
      </c>
      <c r="V16" s="491">
        <v>136469</v>
      </c>
      <c r="W16" s="491">
        <v>5464</v>
      </c>
      <c r="X16" s="491">
        <v>18055</v>
      </c>
      <c r="Y16" s="491">
        <v>17945</v>
      </c>
      <c r="Z16" s="491">
        <v>30091</v>
      </c>
      <c r="AA16" s="492">
        <v>537</v>
      </c>
      <c r="AB16" s="508"/>
    </row>
    <row r="17" spans="1:28" s="137" customFormat="1" ht="15.95" customHeight="1">
      <c r="A17" s="241" t="s">
        <v>52</v>
      </c>
      <c r="B17" s="487">
        <v>2146767.1</v>
      </c>
      <c r="C17" s="487">
        <v>1910817.1</v>
      </c>
      <c r="D17" s="505">
        <v>89.009054591902398</v>
      </c>
      <c r="E17" s="487">
        <v>10.34</v>
      </c>
      <c r="F17" s="487">
        <v>114164</v>
      </c>
      <c r="G17" s="487">
        <v>114164</v>
      </c>
      <c r="H17" s="487">
        <v>4403</v>
      </c>
      <c r="I17" s="487">
        <v>26431</v>
      </c>
      <c r="J17" s="487">
        <v>47525</v>
      </c>
      <c r="K17" s="487">
        <v>35805</v>
      </c>
      <c r="L17" s="487">
        <v>98.63</v>
      </c>
      <c r="M17" s="487">
        <v>1182920.6000000001</v>
      </c>
      <c r="N17" s="487">
        <v>956578.6</v>
      </c>
      <c r="O17" s="487">
        <v>0</v>
      </c>
      <c r="P17" s="487">
        <v>956578.6</v>
      </c>
      <c r="Q17" s="506" t="s">
        <v>53</v>
      </c>
      <c r="R17" s="507" t="s">
        <v>105</v>
      </c>
      <c r="S17" s="491">
        <v>849682.5</v>
      </c>
      <c r="T17" s="491">
        <v>840074.5</v>
      </c>
      <c r="U17" s="491">
        <v>68335</v>
      </c>
      <c r="V17" s="491">
        <v>233701.5</v>
      </c>
      <c r="W17" s="491">
        <v>146161</v>
      </c>
      <c r="X17" s="491">
        <v>391877</v>
      </c>
      <c r="Y17" s="491">
        <v>9821</v>
      </c>
      <c r="Z17" s="491">
        <v>98310</v>
      </c>
      <c r="AA17" s="492">
        <v>322</v>
      </c>
      <c r="AB17" s="508"/>
    </row>
    <row r="18" spans="1:28" s="137" customFormat="1" ht="15.95" customHeight="1">
      <c r="A18" s="241" t="s">
        <v>54</v>
      </c>
      <c r="B18" s="487">
        <v>1088824</v>
      </c>
      <c r="C18" s="487">
        <v>896948</v>
      </c>
      <c r="D18" s="505">
        <v>82.37768454773223</v>
      </c>
      <c r="E18" s="487">
        <v>0</v>
      </c>
      <c r="F18" s="487">
        <v>69714</v>
      </c>
      <c r="G18" s="487">
        <v>69714</v>
      </c>
      <c r="H18" s="487">
        <v>2045</v>
      </c>
      <c r="I18" s="487">
        <v>35695</v>
      </c>
      <c r="J18" s="487">
        <v>841</v>
      </c>
      <c r="K18" s="487">
        <v>31133</v>
      </c>
      <c r="L18" s="487">
        <v>32.299999999999997</v>
      </c>
      <c r="M18" s="487">
        <v>551947</v>
      </c>
      <c r="N18" s="487">
        <v>481878</v>
      </c>
      <c r="O18" s="487">
        <v>123</v>
      </c>
      <c r="P18" s="487">
        <v>481755</v>
      </c>
      <c r="Q18" s="506" t="s">
        <v>55</v>
      </c>
      <c r="R18" s="507" t="s">
        <v>106</v>
      </c>
      <c r="S18" s="491">
        <v>467163</v>
      </c>
      <c r="T18" s="491">
        <v>345356</v>
      </c>
      <c r="U18" s="491">
        <v>42926</v>
      </c>
      <c r="V18" s="491">
        <v>221792</v>
      </c>
      <c r="W18" s="491">
        <v>6736</v>
      </c>
      <c r="X18" s="491">
        <v>73902</v>
      </c>
      <c r="Y18" s="491">
        <v>22454</v>
      </c>
      <c r="Z18" s="491">
        <v>20538</v>
      </c>
      <c r="AA18" s="492">
        <v>51</v>
      </c>
      <c r="AB18" s="508"/>
    </row>
    <row r="19" spans="1:28" s="137" customFormat="1" ht="15.95" customHeight="1">
      <c r="A19" s="241" t="s">
        <v>56</v>
      </c>
      <c r="B19" s="487">
        <v>1398363</v>
      </c>
      <c r="C19" s="487">
        <v>909988</v>
      </c>
      <c r="D19" s="505">
        <v>65.075234399079491</v>
      </c>
      <c r="E19" s="487">
        <v>0</v>
      </c>
      <c r="F19" s="487">
        <v>363597</v>
      </c>
      <c r="G19" s="487">
        <v>363284</v>
      </c>
      <c r="H19" s="487">
        <v>47928</v>
      </c>
      <c r="I19" s="487">
        <v>147447</v>
      </c>
      <c r="J19" s="487">
        <v>19513</v>
      </c>
      <c r="K19" s="487">
        <v>148396</v>
      </c>
      <c r="L19" s="487">
        <v>7.1369999999999996</v>
      </c>
      <c r="M19" s="487">
        <v>633088</v>
      </c>
      <c r="N19" s="487">
        <v>363700</v>
      </c>
      <c r="O19" s="487">
        <v>0</v>
      </c>
      <c r="P19" s="487">
        <v>363700</v>
      </c>
      <c r="Q19" s="506" t="s">
        <v>57</v>
      </c>
      <c r="R19" s="507" t="s">
        <v>107</v>
      </c>
      <c r="S19" s="491">
        <v>401678</v>
      </c>
      <c r="T19" s="491">
        <v>183004</v>
      </c>
      <c r="U19" s="491">
        <v>13980</v>
      </c>
      <c r="V19" s="491">
        <v>132262</v>
      </c>
      <c r="W19" s="491">
        <v>5332</v>
      </c>
      <c r="X19" s="491">
        <v>31430</v>
      </c>
      <c r="Y19" s="491">
        <v>17591</v>
      </c>
      <c r="Z19" s="491">
        <v>41514</v>
      </c>
      <c r="AA19" s="492">
        <v>146</v>
      </c>
      <c r="AB19" s="508"/>
    </row>
    <row r="20" spans="1:28" s="137" customFormat="1" ht="15.95" customHeight="1">
      <c r="A20" s="241" t="s">
        <v>58</v>
      </c>
      <c r="B20" s="487">
        <v>1391642</v>
      </c>
      <c r="C20" s="487">
        <v>1275809</v>
      </c>
      <c r="D20" s="505">
        <v>91.676523128793193</v>
      </c>
      <c r="E20" s="487">
        <v>0</v>
      </c>
      <c r="F20" s="487">
        <v>0</v>
      </c>
      <c r="G20" s="487">
        <v>0</v>
      </c>
      <c r="H20" s="487">
        <v>0</v>
      </c>
      <c r="I20" s="487">
        <v>0</v>
      </c>
      <c r="J20" s="487">
        <v>0</v>
      </c>
      <c r="K20" s="487">
        <v>0</v>
      </c>
      <c r="L20" s="487">
        <v>69.28</v>
      </c>
      <c r="M20" s="487">
        <v>871832</v>
      </c>
      <c r="N20" s="487">
        <v>779779</v>
      </c>
      <c r="O20" s="487">
        <v>0</v>
      </c>
      <c r="P20" s="487">
        <v>779779</v>
      </c>
      <c r="Q20" s="506" t="s">
        <v>59</v>
      </c>
      <c r="R20" s="507" t="s">
        <v>108</v>
      </c>
      <c r="S20" s="491">
        <v>519810</v>
      </c>
      <c r="T20" s="491">
        <v>496030</v>
      </c>
      <c r="U20" s="491">
        <v>61356</v>
      </c>
      <c r="V20" s="491">
        <v>315817</v>
      </c>
      <c r="W20" s="491">
        <v>57900</v>
      </c>
      <c r="X20" s="491">
        <v>60957</v>
      </c>
      <c r="Y20" s="491">
        <v>33370</v>
      </c>
      <c r="Z20" s="491">
        <v>58145</v>
      </c>
      <c r="AA20" s="492">
        <v>7</v>
      </c>
      <c r="AB20" s="508"/>
    </row>
    <row r="21" spans="1:28" s="137" customFormat="1" ht="15.95" customHeight="1">
      <c r="A21" s="241" t="s">
        <v>60</v>
      </c>
      <c r="B21" s="487">
        <v>813225</v>
      </c>
      <c r="C21" s="487">
        <v>644580</v>
      </c>
      <c r="D21" s="505">
        <v>79.262196809001196</v>
      </c>
      <c r="E21" s="487">
        <v>113.1</v>
      </c>
      <c r="F21" s="487">
        <v>350224</v>
      </c>
      <c r="G21" s="487">
        <v>257618</v>
      </c>
      <c r="H21" s="487">
        <v>35259</v>
      </c>
      <c r="I21" s="487">
        <v>53377</v>
      </c>
      <c r="J21" s="487">
        <v>42330</v>
      </c>
      <c r="K21" s="487">
        <v>126652</v>
      </c>
      <c r="L21" s="488">
        <v>71.5</v>
      </c>
      <c r="M21" s="487">
        <v>325326</v>
      </c>
      <c r="N21" s="487">
        <v>302039</v>
      </c>
      <c r="O21" s="487">
        <v>0</v>
      </c>
      <c r="P21" s="487">
        <v>302039</v>
      </c>
      <c r="Q21" s="506" t="s">
        <v>61</v>
      </c>
      <c r="R21" s="507" t="s">
        <v>109</v>
      </c>
      <c r="S21" s="491">
        <v>137675</v>
      </c>
      <c r="T21" s="491">
        <v>84923</v>
      </c>
      <c r="U21" s="491">
        <v>9847</v>
      </c>
      <c r="V21" s="491">
        <v>20535</v>
      </c>
      <c r="W21" s="491">
        <v>34112</v>
      </c>
      <c r="X21" s="491">
        <v>20429</v>
      </c>
      <c r="Y21" s="491">
        <v>8595</v>
      </c>
      <c r="Z21" s="491">
        <v>31361</v>
      </c>
      <c r="AA21" s="492">
        <v>235</v>
      </c>
      <c r="AB21" s="508"/>
    </row>
    <row r="22" spans="1:28" s="137" customFormat="1" ht="15.75" customHeight="1">
      <c r="A22" s="241" t="s">
        <v>62</v>
      </c>
      <c r="B22" s="487">
        <v>783074</v>
      </c>
      <c r="C22" s="487">
        <v>594320</v>
      </c>
      <c r="D22" s="505">
        <v>75.895764640378815</v>
      </c>
      <c r="E22" s="487">
        <v>43</v>
      </c>
      <c r="F22" s="487">
        <v>191357</v>
      </c>
      <c r="G22" s="487">
        <v>78892</v>
      </c>
      <c r="H22" s="487">
        <v>11273</v>
      </c>
      <c r="I22" s="487">
        <v>52739</v>
      </c>
      <c r="J22" s="487">
        <v>11165</v>
      </c>
      <c r="K22" s="487">
        <v>3715</v>
      </c>
      <c r="L22" s="487">
        <v>22.795000000000002</v>
      </c>
      <c r="M22" s="487">
        <v>489185</v>
      </c>
      <c r="N22" s="487">
        <v>437412</v>
      </c>
      <c r="O22" s="487">
        <v>9113</v>
      </c>
      <c r="P22" s="487">
        <v>428299</v>
      </c>
      <c r="Q22" s="506" t="s">
        <v>63</v>
      </c>
      <c r="R22" s="507" t="s">
        <v>110</v>
      </c>
      <c r="S22" s="491">
        <v>102532</v>
      </c>
      <c r="T22" s="491">
        <v>78016</v>
      </c>
      <c r="U22" s="491">
        <v>20270</v>
      </c>
      <c r="V22" s="491">
        <v>45838</v>
      </c>
      <c r="W22" s="491">
        <v>10102</v>
      </c>
      <c r="X22" s="491">
        <v>1806</v>
      </c>
      <c r="Y22" s="491">
        <v>20212</v>
      </c>
      <c r="Z22" s="491">
        <v>29264</v>
      </c>
      <c r="AA22" s="492">
        <v>263</v>
      </c>
      <c r="AB22" s="508"/>
    </row>
    <row r="23" spans="1:28" s="137" customFormat="1" ht="15.75" customHeight="1">
      <c r="A23" s="241" t="s">
        <v>64</v>
      </c>
      <c r="B23" s="487">
        <v>861904</v>
      </c>
      <c r="C23" s="487">
        <v>704026</v>
      </c>
      <c r="D23" s="505">
        <v>81.682646791289983</v>
      </c>
      <c r="E23" s="487">
        <v>0</v>
      </c>
      <c r="F23" s="487">
        <v>0</v>
      </c>
      <c r="G23" s="487">
        <v>0</v>
      </c>
      <c r="H23" s="487">
        <v>0</v>
      </c>
      <c r="I23" s="487">
        <v>0</v>
      </c>
      <c r="J23" s="487">
        <v>0</v>
      </c>
      <c r="K23" s="487">
        <v>0</v>
      </c>
      <c r="L23" s="487">
        <v>23.015000000000001</v>
      </c>
      <c r="M23" s="487">
        <v>450893</v>
      </c>
      <c r="N23" s="487">
        <v>387504</v>
      </c>
      <c r="O23" s="487">
        <v>0</v>
      </c>
      <c r="P23" s="487">
        <v>387504</v>
      </c>
      <c r="Q23" s="506" t="s">
        <v>65</v>
      </c>
      <c r="R23" s="507" t="s">
        <v>111</v>
      </c>
      <c r="S23" s="491">
        <v>371342</v>
      </c>
      <c r="T23" s="491">
        <v>316522</v>
      </c>
      <c r="U23" s="491">
        <v>29545</v>
      </c>
      <c r="V23" s="491">
        <v>208145</v>
      </c>
      <c r="W23" s="491">
        <v>27727</v>
      </c>
      <c r="X23" s="491">
        <v>51105</v>
      </c>
      <c r="Y23" s="491">
        <v>12961</v>
      </c>
      <c r="Z23" s="491">
        <v>11707</v>
      </c>
      <c r="AA23" s="492">
        <v>63</v>
      </c>
      <c r="AB23" s="508"/>
    </row>
    <row r="24" spans="1:28" s="137" customFormat="1" ht="15.75" customHeight="1">
      <c r="A24" s="241" t="s">
        <v>66</v>
      </c>
      <c r="B24" s="487">
        <v>845616.3</v>
      </c>
      <c r="C24" s="487">
        <v>804877.2</v>
      </c>
      <c r="D24" s="505">
        <v>95.1823185054498</v>
      </c>
      <c r="E24" s="487">
        <v>0</v>
      </c>
      <c r="F24" s="487">
        <v>0</v>
      </c>
      <c r="G24" s="487">
        <v>0</v>
      </c>
      <c r="H24" s="487">
        <v>0</v>
      </c>
      <c r="I24" s="487">
        <v>0</v>
      </c>
      <c r="J24" s="487">
        <v>0</v>
      </c>
      <c r="K24" s="487">
        <v>0</v>
      </c>
      <c r="L24" s="487">
        <v>32</v>
      </c>
      <c r="M24" s="487">
        <v>471412.1</v>
      </c>
      <c r="N24" s="487">
        <v>436723.1</v>
      </c>
      <c r="O24" s="487">
        <v>436723.1</v>
      </c>
      <c r="P24" s="487">
        <v>0</v>
      </c>
      <c r="Q24" s="506" t="s">
        <v>67</v>
      </c>
      <c r="R24" s="507" t="s">
        <v>112</v>
      </c>
      <c r="S24" s="491">
        <v>374204.2</v>
      </c>
      <c r="T24" s="491">
        <v>368154.1</v>
      </c>
      <c r="U24" s="491">
        <v>117560</v>
      </c>
      <c r="V24" s="491">
        <v>148587</v>
      </c>
      <c r="W24" s="491">
        <v>19254.099999999999</v>
      </c>
      <c r="X24" s="491">
        <v>82753</v>
      </c>
      <c r="Y24" s="491">
        <v>14475</v>
      </c>
      <c r="Z24" s="491">
        <v>23666</v>
      </c>
      <c r="AA24" s="492">
        <v>180</v>
      </c>
      <c r="AB24" s="508"/>
    </row>
    <row r="25" spans="1:28" s="137" customFormat="1" ht="15.75" customHeight="1">
      <c r="A25" s="241" t="s">
        <v>68</v>
      </c>
      <c r="B25" s="487">
        <v>1534722</v>
      </c>
      <c r="C25" s="487">
        <v>983066.6</v>
      </c>
      <c r="D25" s="505">
        <v>64.0550275554791</v>
      </c>
      <c r="E25" s="487">
        <v>318.22000000000003</v>
      </c>
      <c r="F25" s="487">
        <v>619765.9</v>
      </c>
      <c r="G25" s="487">
        <v>214231</v>
      </c>
      <c r="H25" s="487">
        <v>15593</v>
      </c>
      <c r="I25" s="487">
        <v>120411</v>
      </c>
      <c r="J25" s="487">
        <v>78227</v>
      </c>
      <c r="K25" s="487">
        <v>0</v>
      </c>
      <c r="L25" s="487">
        <v>93.56</v>
      </c>
      <c r="M25" s="487">
        <v>548931.1</v>
      </c>
      <c r="N25" s="487">
        <v>420311.5</v>
      </c>
      <c r="O25" s="487">
        <v>759</v>
      </c>
      <c r="P25" s="487">
        <v>419552.5</v>
      </c>
      <c r="Q25" s="506" t="s">
        <v>69</v>
      </c>
      <c r="R25" s="507" t="s">
        <v>113</v>
      </c>
      <c r="S25" s="491">
        <v>366025</v>
      </c>
      <c r="T25" s="491">
        <v>348524.1</v>
      </c>
      <c r="U25" s="491">
        <v>30073.1</v>
      </c>
      <c r="V25" s="491">
        <v>272314</v>
      </c>
      <c r="W25" s="491">
        <v>46137</v>
      </c>
      <c r="X25" s="491">
        <v>0</v>
      </c>
      <c r="Y25" s="491">
        <v>20697</v>
      </c>
      <c r="Z25" s="491">
        <v>44597</v>
      </c>
      <c r="AA25" s="492">
        <v>387</v>
      </c>
      <c r="AB25" s="508"/>
    </row>
    <row r="26" spans="1:28" s="137" customFormat="1" ht="15.75" customHeight="1">
      <c r="A26" s="241" t="s">
        <v>70</v>
      </c>
      <c r="B26" s="487">
        <v>296753</v>
      </c>
      <c r="C26" s="487">
        <v>245799</v>
      </c>
      <c r="D26" s="505">
        <v>82.829491193012373</v>
      </c>
      <c r="E26" s="487">
        <v>0</v>
      </c>
      <c r="F26" s="487">
        <v>29282</v>
      </c>
      <c r="G26" s="487">
        <v>29282</v>
      </c>
      <c r="H26" s="487">
        <v>1230</v>
      </c>
      <c r="I26" s="487">
        <v>6409</v>
      </c>
      <c r="J26" s="487">
        <v>0</v>
      </c>
      <c r="K26" s="487">
        <v>21643</v>
      </c>
      <c r="L26" s="487">
        <v>5.4</v>
      </c>
      <c r="M26" s="487">
        <v>109026</v>
      </c>
      <c r="N26" s="487">
        <v>96016</v>
      </c>
      <c r="O26" s="487">
        <v>0</v>
      </c>
      <c r="P26" s="487">
        <v>96016</v>
      </c>
      <c r="Q26" s="506" t="s">
        <v>71</v>
      </c>
      <c r="R26" s="507" t="s">
        <v>114</v>
      </c>
      <c r="S26" s="491">
        <v>158445</v>
      </c>
      <c r="T26" s="491">
        <v>120501</v>
      </c>
      <c r="U26" s="491">
        <v>19298</v>
      </c>
      <c r="V26" s="491">
        <v>47429</v>
      </c>
      <c r="W26" s="491">
        <v>0</v>
      </c>
      <c r="X26" s="491">
        <v>53774</v>
      </c>
      <c r="Y26" s="491">
        <v>2399</v>
      </c>
      <c r="Z26" s="491">
        <v>4922</v>
      </c>
      <c r="AA26" s="492">
        <v>35</v>
      </c>
      <c r="AB26" s="508"/>
    </row>
    <row r="27" spans="1:28" s="137" customFormat="1" ht="15.75" customHeight="1">
      <c r="A27" s="241" t="s">
        <v>72</v>
      </c>
      <c r="B27" s="487">
        <v>407128</v>
      </c>
      <c r="C27" s="487">
        <v>272549</v>
      </c>
      <c r="D27" s="505">
        <v>66.944302528934386</v>
      </c>
      <c r="E27" s="488">
        <v>0.15</v>
      </c>
      <c r="F27" s="487">
        <v>17150</v>
      </c>
      <c r="G27" s="487">
        <v>17150</v>
      </c>
      <c r="H27" s="487">
        <v>2117</v>
      </c>
      <c r="I27" s="487">
        <v>6964</v>
      </c>
      <c r="J27" s="487">
        <v>1502</v>
      </c>
      <c r="K27" s="487">
        <v>6567</v>
      </c>
      <c r="L27" s="487">
        <v>19.22</v>
      </c>
      <c r="M27" s="487">
        <v>272626</v>
      </c>
      <c r="N27" s="487">
        <v>175208</v>
      </c>
      <c r="O27" s="487">
        <v>0</v>
      </c>
      <c r="P27" s="487">
        <v>175208</v>
      </c>
      <c r="Q27" s="506" t="s">
        <v>73</v>
      </c>
      <c r="R27" s="507" t="s">
        <v>115</v>
      </c>
      <c r="S27" s="491">
        <v>117352</v>
      </c>
      <c r="T27" s="491">
        <v>80191</v>
      </c>
      <c r="U27" s="491">
        <v>7776</v>
      </c>
      <c r="V27" s="491">
        <v>22894</v>
      </c>
      <c r="W27" s="491">
        <v>17427</v>
      </c>
      <c r="X27" s="491">
        <v>32094</v>
      </c>
      <c r="Y27" s="491">
        <v>8266</v>
      </c>
      <c r="Z27" s="491">
        <v>9135</v>
      </c>
      <c r="AA27" s="492">
        <v>2</v>
      </c>
      <c r="AB27" s="508"/>
    </row>
    <row r="28" spans="1:28" s="137" customFormat="1" ht="15.75" customHeight="1">
      <c r="A28" s="241" t="s">
        <v>74</v>
      </c>
      <c r="B28" s="487">
        <v>183211</v>
      </c>
      <c r="C28" s="487">
        <v>155774</v>
      </c>
      <c r="D28" s="505">
        <v>85.024370807429676</v>
      </c>
      <c r="E28" s="487">
        <v>0</v>
      </c>
      <c r="F28" s="487">
        <v>0</v>
      </c>
      <c r="G28" s="487">
        <v>0</v>
      </c>
      <c r="H28" s="487">
        <v>0</v>
      </c>
      <c r="I28" s="487">
        <v>0</v>
      </c>
      <c r="J28" s="487">
        <v>0</v>
      </c>
      <c r="K28" s="487">
        <v>0</v>
      </c>
      <c r="L28" s="487">
        <v>5.6</v>
      </c>
      <c r="M28" s="487">
        <v>126921</v>
      </c>
      <c r="N28" s="487">
        <v>99484</v>
      </c>
      <c r="O28" s="487">
        <v>1246</v>
      </c>
      <c r="P28" s="487">
        <v>98238</v>
      </c>
      <c r="Q28" s="506" t="s">
        <v>75</v>
      </c>
      <c r="R28" s="507" t="s">
        <v>116</v>
      </c>
      <c r="S28" s="491">
        <v>56290</v>
      </c>
      <c r="T28" s="491">
        <v>56290</v>
      </c>
      <c r="U28" s="491">
        <v>6026</v>
      </c>
      <c r="V28" s="491">
        <v>17070</v>
      </c>
      <c r="W28" s="491">
        <v>0</v>
      </c>
      <c r="X28" s="491">
        <v>33194</v>
      </c>
      <c r="Y28" s="491">
        <v>2733</v>
      </c>
      <c r="Z28" s="491">
        <v>2790</v>
      </c>
      <c r="AA28" s="492">
        <v>69</v>
      </c>
      <c r="AB28" s="508"/>
    </row>
    <row r="29" spans="1:28" s="137" customFormat="1" ht="15.75" customHeight="1">
      <c r="A29" s="241" t="s">
        <v>76</v>
      </c>
      <c r="B29" s="487">
        <v>248671</v>
      </c>
      <c r="C29" s="487">
        <v>215400</v>
      </c>
      <c r="D29" s="505">
        <v>86.620474442134395</v>
      </c>
      <c r="E29" s="487">
        <v>0</v>
      </c>
      <c r="F29" s="487">
        <v>4854</v>
      </c>
      <c r="G29" s="487">
        <v>4854</v>
      </c>
      <c r="H29" s="487">
        <v>2705</v>
      </c>
      <c r="I29" s="487">
        <v>1411</v>
      </c>
      <c r="J29" s="487">
        <v>738</v>
      </c>
      <c r="K29" s="487">
        <v>0</v>
      </c>
      <c r="L29" s="487">
        <v>3.1</v>
      </c>
      <c r="M29" s="487">
        <v>127744</v>
      </c>
      <c r="N29" s="487">
        <v>98981</v>
      </c>
      <c r="O29" s="487">
        <v>0</v>
      </c>
      <c r="P29" s="487">
        <v>98981</v>
      </c>
      <c r="Q29" s="506" t="s">
        <v>77</v>
      </c>
      <c r="R29" s="507" t="s">
        <v>117</v>
      </c>
      <c r="S29" s="491">
        <v>116073</v>
      </c>
      <c r="T29" s="491">
        <v>111565</v>
      </c>
      <c r="U29" s="491">
        <v>64109</v>
      </c>
      <c r="V29" s="491">
        <v>20156</v>
      </c>
      <c r="W29" s="491">
        <v>27300</v>
      </c>
      <c r="X29" s="491">
        <v>0</v>
      </c>
      <c r="Y29" s="491">
        <v>1915</v>
      </c>
      <c r="Z29" s="491">
        <v>5234</v>
      </c>
      <c r="AA29" s="492">
        <v>154</v>
      </c>
      <c r="AB29" s="508"/>
    </row>
    <row r="30" spans="1:28" s="137" customFormat="1" ht="15.75" customHeight="1">
      <c r="A30" s="241" t="s">
        <v>78</v>
      </c>
      <c r="B30" s="487">
        <v>405214</v>
      </c>
      <c r="C30" s="487">
        <v>324044</v>
      </c>
      <c r="D30" s="505">
        <v>79.968609179347212</v>
      </c>
      <c r="E30" s="487">
        <v>0</v>
      </c>
      <c r="F30" s="487">
        <v>29450</v>
      </c>
      <c r="G30" s="487">
        <v>29450</v>
      </c>
      <c r="H30" s="487">
        <v>3670</v>
      </c>
      <c r="I30" s="487">
        <v>25780</v>
      </c>
      <c r="J30" s="487">
        <v>0</v>
      </c>
      <c r="K30" s="487">
        <v>0</v>
      </c>
      <c r="L30" s="487">
        <v>8.0250000000000004</v>
      </c>
      <c r="M30" s="487">
        <v>229344</v>
      </c>
      <c r="N30" s="487">
        <v>148174</v>
      </c>
      <c r="O30" s="487">
        <v>0</v>
      </c>
      <c r="P30" s="487">
        <v>148174</v>
      </c>
      <c r="Q30" s="506" t="s">
        <v>79</v>
      </c>
      <c r="R30" s="507" t="s">
        <v>118</v>
      </c>
      <c r="S30" s="491">
        <v>146420</v>
      </c>
      <c r="T30" s="491">
        <v>146420</v>
      </c>
      <c r="U30" s="491">
        <v>12996</v>
      </c>
      <c r="V30" s="491">
        <v>32615</v>
      </c>
      <c r="W30" s="491">
        <v>100809</v>
      </c>
      <c r="X30" s="491">
        <v>0</v>
      </c>
      <c r="Y30" s="491">
        <v>2398</v>
      </c>
      <c r="Z30" s="491">
        <v>9747</v>
      </c>
      <c r="AA30" s="492">
        <v>3</v>
      </c>
      <c r="AB30" s="508"/>
    </row>
    <row r="31" spans="1:28" s="137" customFormat="1" ht="15.75" customHeight="1">
      <c r="A31" s="241" t="s">
        <v>80</v>
      </c>
      <c r="B31" s="487">
        <v>271763</v>
      </c>
      <c r="C31" s="487">
        <v>232419</v>
      </c>
      <c r="D31" s="505">
        <v>85.522679687816222</v>
      </c>
      <c r="E31" s="487">
        <v>8.6</v>
      </c>
      <c r="F31" s="487">
        <v>95003</v>
      </c>
      <c r="G31" s="487">
        <v>83345</v>
      </c>
      <c r="H31" s="487">
        <v>10784</v>
      </c>
      <c r="I31" s="487">
        <v>15641</v>
      </c>
      <c r="J31" s="487">
        <v>18902</v>
      </c>
      <c r="K31" s="487">
        <v>38018</v>
      </c>
      <c r="L31" s="487">
        <v>8.9469999999999992</v>
      </c>
      <c r="M31" s="487">
        <v>136368</v>
      </c>
      <c r="N31" s="487">
        <v>119084</v>
      </c>
      <c r="O31" s="487">
        <v>0</v>
      </c>
      <c r="P31" s="487">
        <v>119084</v>
      </c>
      <c r="Q31" s="506" t="s">
        <v>81</v>
      </c>
      <c r="R31" s="507" t="s">
        <v>119</v>
      </c>
      <c r="S31" s="491">
        <v>40392</v>
      </c>
      <c r="T31" s="491">
        <v>29990</v>
      </c>
      <c r="U31" s="491">
        <v>1209</v>
      </c>
      <c r="V31" s="491">
        <v>24673</v>
      </c>
      <c r="W31" s="491">
        <v>1972</v>
      </c>
      <c r="X31" s="491">
        <v>2136</v>
      </c>
      <c r="Y31" s="491">
        <v>4509</v>
      </c>
      <c r="Z31" s="491">
        <v>8490</v>
      </c>
      <c r="AA31" s="492">
        <v>0</v>
      </c>
      <c r="AB31" s="508"/>
    </row>
    <row r="32" spans="1:28" s="137" customFormat="1" ht="15.75" customHeight="1">
      <c r="A32" s="241" t="s">
        <v>82</v>
      </c>
      <c r="B32" s="487">
        <v>372118</v>
      </c>
      <c r="C32" s="487">
        <v>255631</v>
      </c>
      <c r="D32" s="505">
        <v>68.696220016231408</v>
      </c>
      <c r="E32" s="487">
        <v>0</v>
      </c>
      <c r="F32" s="487">
        <v>0</v>
      </c>
      <c r="G32" s="487">
        <v>0</v>
      </c>
      <c r="H32" s="487">
        <v>0</v>
      </c>
      <c r="I32" s="487">
        <v>0</v>
      </c>
      <c r="J32" s="487">
        <v>0</v>
      </c>
      <c r="K32" s="487">
        <v>0</v>
      </c>
      <c r="L32" s="487">
        <v>7.1559999999999997</v>
      </c>
      <c r="M32" s="487">
        <v>224018</v>
      </c>
      <c r="N32" s="487">
        <v>139389</v>
      </c>
      <c r="O32" s="487">
        <v>0</v>
      </c>
      <c r="P32" s="487">
        <v>139389</v>
      </c>
      <c r="Q32" s="506" t="s">
        <v>83</v>
      </c>
      <c r="R32" s="507" t="s">
        <v>120</v>
      </c>
      <c r="S32" s="491">
        <v>148100</v>
      </c>
      <c r="T32" s="491">
        <v>116242</v>
      </c>
      <c r="U32" s="491">
        <v>17071</v>
      </c>
      <c r="V32" s="491">
        <v>65074</v>
      </c>
      <c r="W32" s="491">
        <v>12856</v>
      </c>
      <c r="X32" s="491">
        <v>21241</v>
      </c>
      <c r="Y32" s="491">
        <v>8140</v>
      </c>
      <c r="Z32" s="491">
        <v>7001</v>
      </c>
      <c r="AA32" s="492">
        <v>47</v>
      </c>
      <c r="AB32" s="508"/>
    </row>
    <row r="33" spans="1:32" s="137" customFormat="1" ht="15.75" customHeight="1">
      <c r="A33" s="241" t="s">
        <v>84</v>
      </c>
      <c r="B33" s="487">
        <v>332264</v>
      </c>
      <c r="C33" s="487">
        <v>287407</v>
      </c>
      <c r="D33" s="505">
        <v>86.499590686923653</v>
      </c>
      <c r="E33" s="487">
        <v>0.7</v>
      </c>
      <c r="F33" s="487">
        <v>29793</v>
      </c>
      <c r="G33" s="487">
        <v>29793</v>
      </c>
      <c r="H33" s="487">
        <v>3478</v>
      </c>
      <c r="I33" s="487">
        <v>8988</v>
      </c>
      <c r="J33" s="487">
        <v>9690</v>
      </c>
      <c r="K33" s="487">
        <v>7637</v>
      </c>
      <c r="L33" s="487">
        <v>4.5999999999999996</v>
      </c>
      <c r="M33" s="487">
        <v>193960</v>
      </c>
      <c r="N33" s="487">
        <v>184342</v>
      </c>
      <c r="O33" s="487">
        <v>0</v>
      </c>
      <c r="P33" s="487">
        <v>184342</v>
      </c>
      <c r="Q33" s="506" t="s">
        <v>85</v>
      </c>
      <c r="R33" s="507" t="s">
        <v>121</v>
      </c>
      <c r="S33" s="491">
        <v>108511</v>
      </c>
      <c r="T33" s="491">
        <v>73272</v>
      </c>
      <c r="U33" s="491">
        <v>18639</v>
      </c>
      <c r="V33" s="491">
        <v>39895</v>
      </c>
      <c r="W33" s="491">
        <v>187</v>
      </c>
      <c r="X33" s="491">
        <v>14551</v>
      </c>
      <c r="Y33" s="491">
        <v>15013</v>
      </c>
      <c r="Z33" s="491">
        <v>4951</v>
      </c>
      <c r="AA33" s="492">
        <v>17</v>
      </c>
      <c r="AB33" s="508"/>
    </row>
    <row r="34" spans="1:32" s="137" customFormat="1" ht="15.75" customHeight="1">
      <c r="A34" s="241" t="s">
        <v>86</v>
      </c>
      <c r="B34" s="487">
        <v>500276</v>
      </c>
      <c r="C34" s="487">
        <v>343314</v>
      </c>
      <c r="D34" s="505">
        <v>68.624919044687331</v>
      </c>
      <c r="E34" s="487">
        <v>8.4</v>
      </c>
      <c r="F34" s="487">
        <v>96738</v>
      </c>
      <c r="G34" s="487">
        <v>85114</v>
      </c>
      <c r="H34" s="487">
        <v>11634</v>
      </c>
      <c r="I34" s="487">
        <v>32212</v>
      </c>
      <c r="J34" s="487">
        <v>13030</v>
      </c>
      <c r="K34" s="487">
        <v>28238</v>
      </c>
      <c r="L34" s="487">
        <v>32.200000000000003</v>
      </c>
      <c r="M34" s="487">
        <v>255959</v>
      </c>
      <c r="N34" s="487">
        <v>191867</v>
      </c>
      <c r="O34" s="487">
        <v>0</v>
      </c>
      <c r="P34" s="487">
        <v>191867</v>
      </c>
      <c r="Q34" s="506" t="s">
        <v>87</v>
      </c>
      <c r="R34" s="507" t="s">
        <v>122</v>
      </c>
      <c r="S34" s="491">
        <v>147579</v>
      </c>
      <c r="T34" s="491">
        <v>66333</v>
      </c>
      <c r="U34" s="491">
        <v>28276</v>
      </c>
      <c r="V34" s="491">
        <v>37690</v>
      </c>
      <c r="W34" s="491">
        <v>50</v>
      </c>
      <c r="X34" s="491">
        <v>317</v>
      </c>
      <c r="Y34" s="491">
        <v>16956</v>
      </c>
      <c r="Z34" s="491">
        <v>33671</v>
      </c>
      <c r="AA34" s="492">
        <v>183</v>
      </c>
      <c r="AB34" s="508"/>
    </row>
    <row r="35" spans="1:32" s="137" customFormat="1" ht="15.75" customHeight="1">
      <c r="A35" s="241" t="s">
        <v>88</v>
      </c>
      <c r="B35" s="487">
        <v>390349</v>
      </c>
      <c r="C35" s="487">
        <v>274200</v>
      </c>
      <c r="D35" s="505">
        <v>70.244832188631207</v>
      </c>
      <c r="E35" s="487">
        <v>13</v>
      </c>
      <c r="F35" s="487">
        <v>115907</v>
      </c>
      <c r="G35" s="487">
        <v>111029</v>
      </c>
      <c r="H35" s="487">
        <v>58286</v>
      </c>
      <c r="I35" s="487">
        <v>25179</v>
      </c>
      <c r="J35" s="487">
        <v>0</v>
      </c>
      <c r="K35" s="487">
        <v>27564</v>
      </c>
      <c r="L35" s="487">
        <v>15</v>
      </c>
      <c r="M35" s="487">
        <v>174389</v>
      </c>
      <c r="N35" s="487">
        <v>125318</v>
      </c>
      <c r="O35" s="487">
        <v>6</v>
      </c>
      <c r="P35" s="487">
        <v>125312</v>
      </c>
      <c r="Q35" s="506" t="s">
        <v>89</v>
      </c>
      <c r="R35" s="507" t="s">
        <v>123</v>
      </c>
      <c r="S35" s="491">
        <v>100053</v>
      </c>
      <c r="T35" s="491">
        <v>37853</v>
      </c>
      <c r="U35" s="491">
        <v>37853</v>
      </c>
      <c r="V35" s="491">
        <v>0</v>
      </c>
      <c r="W35" s="491">
        <v>0</v>
      </c>
      <c r="X35" s="491">
        <v>0</v>
      </c>
      <c r="Y35" s="491">
        <v>5024</v>
      </c>
      <c r="Z35" s="491">
        <v>10164</v>
      </c>
      <c r="AA35" s="492">
        <v>18108</v>
      </c>
      <c r="AB35" s="508"/>
    </row>
    <row r="36" spans="1:32" s="137" customFormat="1" ht="15.75" customHeight="1">
      <c r="A36" s="241" t="s">
        <v>90</v>
      </c>
      <c r="B36" s="487">
        <v>162834</v>
      </c>
      <c r="C36" s="487">
        <v>122172</v>
      </c>
      <c r="D36" s="505">
        <v>75.02855668963484</v>
      </c>
      <c r="E36" s="489">
        <v>0</v>
      </c>
      <c r="F36" s="489">
        <v>0</v>
      </c>
      <c r="G36" s="489">
        <v>0</v>
      </c>
      <c r="H36" s="489">
        <v>0</v>
      </c>
      <c r="I36" s="489">
        <v>0</v>
      </c>
      <c r="J36" s="489">
        <v>0</v>
      </c>
      <c r="K36" s="489">
        <v>0</v>
      </c>
      <c r="L36" s="489">
        <v>8.2409999999999997</v>
      </c>
      <c r="M36" s="487">
        <v>136645</v>
      </c>
      <c r="N36" s="487">
        <v>95983</v>
      </c>
      <c r="O36" s="487">
        <v>0</v>
      </c>
      <c r="P36" s="487">
        <v>95983</v>
      </c>
      <c r="Q36" s="506" t="s">
        <v>91</v>
      </c>
      <c r="R36" s="507" t="s">
        <v>124</v>
      </c>
      <c r="S36" s="491">
        <v>26189</v>
      </c>
      <c r="T36" s="491">
        <v>26189</v>
      </c>
      <c r="U36" s="491">
        <v>0</v>
      </c>
      <c r="V36" s="491">
        <v>0</v>
      </c>
      <c r="W36" s="491">
        <v>26189</v>
      </c>
      <c r="X36" s="491">
        <v>0</v>
      </c>
      <c r="Y36" s="491">
        <v>4345</v>
      </c>
      <c r="Z36" s="491">
        <v>5047</v>
      </c>
      <c r="AA36" s="492">
        <v>0</v>
      </c>
      <c r="AB36" s="508"/>
    </row>
    <row r="37" spans="1:32" s="137" customFormat="1" ht="15.75" customHeight="1">
      <c r="A37" s="241" t="s">
        <v>92</v>
      </c>
      <c r="B37" s="487">
        <v>493653.89</v>
      </c>
      <c r="C37" s="487">
        <v>324381.12</v>
      </c>
      <c r="D37" s="505">
        <v>65.710232730061136</v>
      </c>
      <c r="E37" s="487">
        <v>0</v>
      </c>
      <c r="F37" s="487">
        <v>0</v>
      </c>
      <c r="G37" s="487">
        <v>0</v>
      </c>
      <c r="H37" s="487">
        <v>0</v>
      </c>
      <c r="I37" s="487">
        <v>0</v>
      </c>
      <c r="J37" s="487">
        <v>0</v>
      </c>
      <c r="K37" s="487">
        <v>0</v>
      </c>
      <c r="L37" s="487">
        <v>21.001999999999999</v>
      </c>
      <c r="M37" s="487">
        <v>319643.59999999998</v>
      </c>
      <c r="N37" s="487">
        <v>179740.48</v>
      </c>
      <c r="O37" s="487">
        <v>0</v>
      </c>
      <c r="P37" s="487">
        <v>179740.48</v>
      </c>
      <c r="Q37" s="506" t="s">
        <v>93</v>
      </c>
      <c r="R37" s="507" t="s">
        <v>125</v>
      </c>
      <c r="S37" s="491">
        <v>174010.29</v>
      </c>
      <c r="T37" s="491">
        <v>144640.64000000001</v>
      </c>
      <c r="U37" s="491">
        <v>80888.47</v>
      </c>
      <c r="V37" s="491">
        <v>41876.93</v>
      </c>
      <c r="W37" s="491">
        <v>4975.13</v>
      </c>
      <c r="X37" s="491">
        <v>16900.11</v>
      </c>
      <c r="Y37" s="491">
        <v>6677</v>
      </c>
      <c r="Z37" s="491">
        <v>10120</v>
      </c>
      <c r="AA37" s="492">
        <v>258</v>
      </c>
      <c r="AB37" s="508"/>
    </row>
    <row r="38" spans="1:32" s="137" customFormat="1" ht="15.75" customHeight="1" thickBot="1">
      <c r="A38" s="243" t="s">
        <v>94</v>
      </c>
      <c r="B38" s="490">
        <v>40390</v>
      </c>
      <c r="C38" s="490">
        <v>11430</v>
      </c>
      <c r="D38" s="509">
        <v>28.299083931666253</v>
      </c>
      <c r="E38" s="490">
        <v>0.5</v>
      </c>
      <c r="F38" s="490">
        <v>7790</v>
      </c>
      <c r="G38" s="490">
        <v>6690</v>
      </c>
      <c r="H38" s="490">
        <v>4127</v>
      </c>
      <c r="I38" s="490">
        <v>330</v>
      </c>
      <c r="J38" s="490">
        <v>0</v>
      </c>
      <c r="K38" s="490">
        <v>2233</v>
      </c>
      <c r="L38" s="490">
        <v>0.7</v>
      </c>
      <c r="M38" s="490">
        <v>31965</v>
      </c>
      <c r="N38" s="490">
        <v>4740</v>
      </c>
      <c r="O38" s="490">
        <v>0</v>
      </c>
      <c r="P38" s="490">
        <v>4740</v>
      </c>
      <c r="Q38" s="510" t="s">
        <v>95</v>
      </c>
      <c r="R38" s="511" t="s">
        <v>126</v>
      </c>
      <c r="S38" s="493">
        <v>635</v>
      </c>
      <c r="T38" s="493">
        <v>0</v>
      </c>
      <c r="U38" s="493">
        <v>0</v>
      </c>
      <c r="V38" s="493">
        <v>0</v>
      </c>
      <c r="W38" s="493">
        <v>0</v>
      </c>
      <c r="X38" s="493">
        <v>0</v>
      </c>
      <c r="Y38" s="493">
        <v>565</v>
      </c>
      <c r="Z38" s="493">
        <v>24</v>
      </c>
      <c r="AA38" s="494">
        <v>0</v>
      </c>
      <c r="AB38" s="508"/>
    </row>
    <row r="39" spans="1:32" s="516" customFormat="1" ht="11.1" customHeight="1">
      <c r="A39" s="120" t="s">
        <v>220</v>
      </c>
      <c r="B39" s="512"/>
      <c r="C39" s="512"/>
      <c r="D39" s="512"/>
      <c r="E39" s="512"/>
      <c r="F39" s="512"/>
      <c r="G39" s="512"/>
      <c r="H39" s="512"/>
      <c r="I39" s="513"/>
      <c r="J39" s="512"/>
      <c r="K39" s="512"/>
      <c r="L39" s="512"/>
      <c r="M39" s="514"/>
      <c r="N39" s="513"/>
      <c r="O39" s="513"/>
      <c r="P39" s="513"/>
      <c r="Q39" s="513" t="s">
        <v>540</v>
      </c>
      <c r="R39" s="120" t="s">
        <v>220</v>
      </c>
      <c r="S39" s="512"/>
      <c r="T39" s="515"/>
      <c r="U39" s="515"/>
      <c r="V39" s="515"/>
      <c r="W39" s="515"/>
      <c r="X39" s="515"/>
      <c r="Y39" s="515"/>
      <c r="Z39" s="515"/>
      <c r="AA39" s="309" t="s">
        <v>540</v>
      </c>
      <c r="AC39" s="309"/>
      <c r="AD39" s="309"/>
      <c r="AE39" s="309"/>
      <c r="AF39" s="309"/>
    </row>
    <row r="40" spans="1:32" s="516" customFormat="1" ht="11.1" customHeight="1">
      <c r="A40" s="288" t="s">
        <v>244</v>
      </c>
      <c r="B40" s="512"/>
      <c r="C40" s="512"/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288" t="s">
        <v>679</v>
      </c>
      <c r="S40" s="512"/>
      <c r="T40" s="515"/>
      <c r="U40" s="515"/>
      <c r="V40" s="515"/>
      <c r="W40" s="515"/>
      <c r="X40" s="515"/>
      <c r="Y40" s="515"/>
      <c r="Z40" s="515"/>
      <c r="AA40" s="515"/>
    </row>
    <row r="41" spans="1:32" s="520" customFormat="1" ht="11.1" customHeight="1">
      <c r="A41" s="517" t="s">
        <v>688</v>
      </c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9" t="s">
        <v>689</v>
      </c>
      <c r="S41" s="518"/>
      <c r="T41" s="518"/>
      <c r="U41" s="518"/>
      <c r="V41" s="518"/>
      <c r="W41" s="518"/>
      <c r="X41" s="518"/>
      <c r="Y41" s="518"/>
      <c r="Z41" s="518"/>
      <c r="AA41" s="518"/>
    </row>
    <row r="42" spans="1:32" s="461" customFormat="1">
      <c r="A42" s="459"/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</row>
    <row r="43" spans="1:32" s="461" customFormat="1">
      <c r="A43" s="460"/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</row>
    <row r="44" spans="1:32" s="461" customFormat="1">
      <c r="A44" s="460"/>
      <c r="B44" s="460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</row>
    <row r="45" spans="1:32" s="460" customFormat="1"/>
    <row r="46" spans="1:32" s="460" customFormat="1"/>
    <row r="47" spans="1:32" s="460" customFormat="1"/>
    <row r="48" spans="1:32" s="460" customFormat="1"/>
  </sheetData>
  <sheetProtection selectLockedCells="1"/>
  <mergeCells count="38">
    <mergeCell ref="M7:P7"/>
    <mergeCell ref="S7:X7"/>
    <mergeCell ref="T8:T9"/>
    <mergeCell ref="U8:V8"/>
    <mergeCell ref="A3:I3"/>
    <mergeCell ref="J3:Q3"/>
    <mergeCell ref="R3:AA3"/>
    <mergeCell ref="A4:I4"/>
    <mergeCell ref="R4:AA4"/>
    <mergeCell ref="A6:A9"/>
    <mergeCell ref="B6:B9"/>
    <mergeCell ref="C6:C9"/>
    <mergeCell ref="D6:D9"/>
    <mergeCell ref="E6:I6"/>
    <mergeCell ref="Z6:Z9"/>
    <mergeCell ref="AA6:AA9"/>
    <mergeCell ref="AB6:AB9"/>
    <mergeCell ref="E7:E9"/>
    <mergeCell ref="F7:F9"/>
    <mergeCell ref="G7:G9"/>
    <mergeCell ref="H7:I7"/>
    <mergeCell ref="J7:J9"/>
    <mergeCell ref="K7:K9"/>
    <mergeCell ref="L7:L9"/>
    <mergeCell ref="J6:K6"/>
    <mergeCell ref="L6:P6"/>
    <mergeCell ref="Q6:Q9"/>
    <mergeCell ref="R6:R9"/>
    <mergeCell ref="S6:X6"/>
    <mergeCell ref="Y6:Y9"/>
    <mergeCell ref="W8:W9"/>
    <mergeCell ref="X8:X9"/>
    <mergeCell ref="S8:S9"/>
    <mergeCell ref="H8:H9"/>
    <mergeCell ref="I8:I9"/>
    <mergeCell ref="M8:M9"/>
    <mergeCell ref="N8:N9"/>
    <mergeCell ref="O8:P8"/>
  </mergeCells>
  <phoneticPr fontId="24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view="pageBreakPreview" topLeftCell="J1" zoomScaleNormal="100" zoomScaleSheetLayoutView="100" workbookViewId="0">
      <selection activeCell="O14" sqref="O14"/>
    </sheetView>
  </sheetViews>
  <sheetFormatPr defaultRowHeight="14.25"/>
  <cols>
    <col min="1" max="1" width="13.625" style="29" customWidth="1"/>
    <col min="2" max="2" width="6.625" style="29" customWidth="1"/>
    <col min="3" max="3" width="6.125" style="29" customWidth="1"/>
    <col min="4" max="5" width="8.625" style="125" customWidth="1"/>
    <col min="6" max="6" width="9.875" style="125" customWidth="1"/>
    <col min="7" max="9" width="9.625" style="125" customWidth="1"/>
    <col min="10" max="10" width="13.625" style="5" customWidth="1"/>
    <col min="11" max="11" width="8.625" style="125" customWidth="1"/>
    <col min="12" max="12" width="6.125" style="125" customWidth="1"/>
    <col min="13" max="13" width="9" style="125"/>
    <col min="14" max="14" width="7.125" style="125" customWidth="1"/>
    <col min="15" max="15" width="8.25" style="125" customWidth="1"/>
    <col min="16" max="16" width="8.5" style="125" customWidth="1"/>
    <col min="17" max="17" width="7.875" style="125" customWidth="1"/>
    <col min="18" max="18" width="8.875" style="125" customWidth="1"/>
    <col min="19" max="19" width="7.75" style="125" customWidth="1"/>
    <col min="20" max="20" width="5.625" style="5" customWidth="1"/>
    <col min="21" max="16384" width="9" style="5"/>
  </cols>
  <sheetData>
    <row r="1" spans="1:20" ht="14.1" customHeight="1">
      <c r="A1" s="82"/>
      <c r="B1" s="82"/>
      <c r="C1" s="82"/>
      <c r="I1" s="83" t="s">
        <v>245</v>
      </c>
      <c r="J1" s="82" t="s">
        <v>246</v>
      </c>
      <c r="L1" s="82"/>
      <c r="M1" s="82"/>
    </row>
    <row r="2" spans="1:20" ht="14.1" customHeight="1">
      <c r="A2" s="82"/>
      <c r="B2" s="82"/>
      <c r="C2" s="82"/>
      <c r="I2" s="83"/>
      <c r="J2" s="82"/>
      <c r="L2" s="82"/>
      <c r="M2" s="82"/>
    </row>
    <row r="3" spans="1:20" s="15" customFormat="1" ht="20.100000000000001" customHeight="1">
      <c r="A3" s="641" t="s">
        <v>148</v>
      </c>
      <c r="B3" s="641"/>
      <c r="C3" s="641"/>
      <c r="D3" s="641"/>
      <c r="E3" s="641"/>
      <c r="F3" s="641"/>
      <c r="G3" s="641"/>
      <c r="H3" s="641"/>
      <c r="I3" s="641"/>
      <c r="J3" s="641" t="s">
        <v>149</v>
      </c>
      <c r="K3" s="641"/>
      <c r="L3" s="641"/>
      <c r="M3" s="641"/>
      <c r="N3" s="641"/>
      <c r="O3" s="641"/>
      <c r="P3" s="641"/>
      <c r="Q3" s="641"/>
      <c r="R3" s="641"/>
      <c r="S3" s="641"/>
      <c r="T3" s="641"/>
    </row>
    <row r="4" spans="1:20" s="16" customFormat="1" ht="24" customHeight="1">
      <c r="A4" s="840" t="s">
        <v>150</v>
      </c>
      <c r="B4" s="840"/>
      <c r="C4" s="840"/>
      <c r="D4" s="840"/>
      <c r="E4" s="840"/>
      <c r="F4" s="840"/>
      <c r="G4" s="840"/>
      <c r="H4" s="840"/>
      <c r="I4" s="840"/>
      <c r="J4" s="840" t="s">
        <v>151</v>
      </c>
      <c r="K4" s="840"/>
      <c r="L4" s="840"/>
      <c r="M4" s="840"/>
      <c r="N4" s="840"/>
      <c r="O4" s="840"/>
      <c r="P4" s="840"/>
      <c r="Q4" s="840"/>
      <c r="R4" s="840"/>
      <c r="S4" s="840"/>
      <c r="T4" s="840"/>
    </row>
    <row r="5" spans="1:20" s="17" customFormat="1" ht="18" customHeight="1" thickBot="1">
      <c r="A5" s="143" t="s">
        <v>247</v>
      </c>
      <c r="H5" s="914" t="s">
        <v>248</v>
      </c>
      <c r="I5" s="914"/>
      <c r="J5" s="918" t="s">
        <v>247</v>
      </c>
      <c r="K5" s="918"/>
      <c r="L5" s="918"/>
      <c r="M5" s="914" t="s">
        <v>249</v>
      </c>
      <c r="N5" s="914"/>
      <c r="P5" s="143"/>
      <c r="T5" s="112" t="s">
        <v>248</v>
      </c>
    </row>
    <row r="6" spans="1:20" s="14" customFormat="1" ht="15.95" customHeight="1">
      <c r="A6" s="905" t="s">
        <v>250</v>
      </c>
      <c r="B6" s="902" t="s">
        <v>251</v>
      </c>
      <c r="C6" s="915" t="s">
        <v>252</v>
      </c>
      <c r="D6" s="845" t="s">
        <v>253</v>
      </c>
      <c r="E6" s="845" t="s">
        <v>254</v>
      </c>
      <c r="F6" s="849" t="s">
        <v>255</v>
      </c>
      <c r="G6" s="911"/>
      <c r="H6" s="911"/>
      <c r="I6" s="911"/>
      <c r="J6" s="919" t="s">
        <v>250</v>
      </c>
      <c r="K6" s="922" t="s">
        <v>256</v>
      </c>
      <c r="L6" s="923"/>
      <c r="M6" s="923"/>
      <c r="N6" s="923"/>
      <c r="O6" s="924"/>
      <c r="P6" s="849" t="s">
        <v>257</v>
      </c>
      <c r="Q6" s="911"/>
      <c r="R6" s="911"/>
      <c r="S6" s="927"/>
      <c r="T6" s="929" t="s">
        <v>258</v>
      </c>
    </row>
    <row r="7" spans="1:20" s="14" customFormat="1" ht="15.95" customHeight="1">
      <c r="A7" s="906"/>
      <c r="B7" s="903"/>
      <c r="C7" s="916"/>
      <c r="D7" s="908"/>
      <c r="E7" s="908"/>
      <c r="F7" s="912"/>
      <c r="G7" s="913"/>
      <c r="H7" s="913"/>
      <c r="I7" s="913"/>
      <c r="J7" s="920"/>
      <c r="K7" s="925"/>
      <c r="L7" s="925"/>
      <c r="M7" s="925"/>
      <c r="N7" s="925"/>
      <c r="O7" s="926"/>
      <c r="P7" s="912"/>
      <c r="Q7" s="913"/>
      <c r="R7" s="913"/>
      <c r="S7" s="928"/>
      <c r="T7" s="930"/>
    </row>
    <row r="8" spans="1:20" s="14" customFormat="1" ht="30" customHeight="1">
      <c r="A8" s="906"/>
      <c r="B8" s="903"/>
      <c r="C8" s="916"/>
      <c r="D8" s="908"/>
      <c r="E8" s="908"/>
      <c r="F8" s="909" t="s">
        <v>259</v>
      </c>
      <c r="G8" s="910"/>
      <c r="H8" s="910"/>
      <c r="I8" s="910"/>
      <c r="J8" s="920"/>
      <c r="K8" s="932" t="s">
        <v>260</v>
      </c>
      <c r="L8" s="910"/>
      <c r="M8" s="910"/>
      <c r="N8" s="933"/>
      <c r="O8" s="934" t="s">
        <v>261</v>
      </c>
      <c r="P8" s="909" t="s">
        <v>262</v>
      </c>
      <c r="Q8" s="910"/>
      <c r="R8" s="933"/>
      <c r="S8" s="934" t="s">
        <v>261</v>
      </c>
      <c r="T8" s="930"/>
    </row>
    <row r="9" spans="1:20" s="14" customFormat="1" ht="36" customHeight="1">
      <c r="A9" s="907"/>
      <c r="B9" s="904"/>
      <c r="C9" s="917"/>
      <c r="D9" s="846"/>
      <c r="E9" s="846"/>
      <c r="F9" s="149"/>
      <c r="G9" s="150" t="s">
        <v>263</v>
      </c>
      <c r="H9" s="150" t="s">
        <v>264</v>
      </c>
      <c r="I9" s="151" t="s">
        <v>265</v>
      </c>
      <c r="J9" s="921"/>
      <c r="K9" s="152"/>
      <c r="L9" s="150" t="s">
        <v>266</v>
      </c>
      <c r="M9" s="150" t="s">
        <v>267</v>
      </c>
      <c r="N9" s="150" t="s">
        <v>268</v>
      </c>
      <c r="O9" s="935"/>
      <c r="P9" s="152"/>
      <c r="Q9" s="150" t="s">
        <v>269</v>
      </c>
      <c r="R9" s="150" t="s">
        <v>270</v>
      </c>
      <c r="S9" s="935"/>
      <c r="T9" s="931"/>
    </row>
    <row r="10" spans="1:20" s="21" customFormat="1" ht="17.100000000000001" customHeight="1">
      <c r="A10" s="183" t="s">
        <v>6</v>
      </c>
      <c r="B10" s="156" t="s">
        <v>30</v>
      </c>
      <c r="C10" s="156" t="s">
        <v>30</v>
      </c>
      <c r="D10" s="153">
        <v>2715085</v>
      </c>
      <c r="E10" s="154">
        <v>18992.719000000005</v>
      </c>
      <c r="F10" s="153">
        <v>1702775</v>
      </c>
      <c r="G10" s="153">
        <v>0</v>
      </c>
      <c r="H10" s="153">
        <v>394256</v>
      </c>
      <c r="I10" s="153">
        <v>1308519</v>
      </c>
      <c r="J10" s="142" t="s">
        <v>6</v>
      </c>
      <c r="K10" s="127">
        <v>164452</v>
      </c>
      <c r="L10" s="127">
        <v>0</v>
      </c>
      <c r="M10" s="127">
        <v>164452</v>
      </c>
      <c r="N10" s="127">
        <v>0</v>
      </c>
      <c r="O10" s="155">
        <v>804.22100000000023</v>
      </c>
      <c r="P10" s="157">
        <v>847858</v>
      </c>
      <c r="Q10" s="127">
        <v>146004</v>
      </c>
      <c r="R10" s="127">
        <v>701854</v>
      </c>
      <c r="S10" s="155">
        <v>18188.518</v>
      </c>
      <c r="T10" s="184">
        <v>68.8</v>
      </c>
    </row>
    <row r="11" spans="1:20" s="21" customFormat="1" ht="17.100000000000001" customHeight="1">
      <c r="A11" s="183" t="s">
        <v>7</v>
      </c>
      <c r="B11" s="156" t="s">
        <v>30</v>
      </c>
      <c r="C11" s="156" t="s">
        <v>30</v>
      </c>
      <c r="D11" s="153">
        <v>2709661</v>
      </c>
      <c r="E11" s="154">
        <v>19025.759999999998</v>
      </c>
      <c r="F11" s="153">
        <v>1713775</v>
      </c>
      <c r="G11" s="153">
        <v>0</v>
      </c>
      <c r="H11" s="153">
        <v>244133</v>
      </c>
      <c r="I11" s="153">
        <v>1469642</v>
      </c>
      <c r="J11" s="142" t="s">
        <v>7</v>
      </c>
      <c r="K11" s="127">
        <v>165092</v>
      </c>
      <c r="L11" s="127">
        <v>0</v>
      </c>
      <c r="M11" s="127">
        <v>165092</v>
      </c>
      <c r="N11" s="127">
        <v>0</v>
      </c>
      <c r="O11" s="155">
        <v>611.71</v>
      </c>
      <c r="P11" s="127">
        <v>728918</v>
      </c>
      <c r="Q11" s="127">
        <v>130846</v>
      </c>
      <c r="R11" s="127">
        <v>598072</v>
      </c>
      <c r="S11" s="155">
        <v>18412.09</v>
      </c>
      <c r="T11" s="184">
        <v>69.3</v>
      </c>
    </row>
    <row r="12" spans="1:20" s="21" customFormat="1" ht="17.100000000000001" customHeight="1">
      <c r="A12" s="183" t="s">
        <v>8</v>
      </c>
      <c r="B12" s="156" t="s">
        <v>30</v>
      </c>
      <c r="C12" s="156" t="s">
        <v>30</v>
      </c>
      <c r="D12" s="153">
        <v>2705226</v>
      </c>
      <c r="E12" s="154">
        <v>19029.150000000001</v>
      </c>
      <c r="F12" s="153">
        <v>1782639</v>
      </c>
      <c r="G12" s="153">
        <v>0</v>
      </c>
      <c r="H12" s="153">
        <v>217009</v>
      </c>
      <c r="I12" s="153">
        <v>1565630</v>
      </c>
      <c r="J12" s="126" t="s">
        <v>8</v>
      </c>
      <c r="K12" s="127">
        <v>163767</v>
      </c>
      <c r="L12" s="127">
        <v>0</v>
      </c>
      <c r="M12" s="127">
        <v>163478</v>
      </c>
      <c r="N12" s="127">
        <v>289</v>
      </c>
      <c r="O12" s="155">
        <v>686.74610000000007</v>
      </c>
      <c r="P12" s="127">
        <v>758820</v>
      </c>
      <c r="Q12" s="127">
        <v>92953</v>
      </c>
      <c r="R12" s="127">
        <v>665867</v>
      </c>
      <c r="S12" s="155">
        <v>18342.403900000001</v>
      </c>
      <c r="T12" s="184">
        <v>71.900000000000006</v>
      </c>
    </row>
    <row r="13" spans="1:20" s="21" customFormat="1" ht="17.100000000000001" customHeight="1">
      <c r="A13" s="183" t="s">
        <v>15</v>
      </c>
      <c r="B13" s="156" t="s">
        <v>30</v>
      </c>
      <c r="C13" s="156" t="s">
        <v>30</v>
      </c>
      <c r="D13" s="153">
        <v>2726815</v>
      </c>
      <c r="E13" s="154">
        <v>19025.199999999997</v>
      </c>
      <c r="F13" s="153">
        <v>1801456</v>
      </c>
      <c r="G13" s="153">
        <v>30</v>
      </c>
      <c r="H13" s="153">
        <v>216067</v>
      </c>
      <c r="I13" s="153">
        <v>1585359</v>
      </c>
      <c r="J13" s="126" t="s">
        <v>15</v>
      </c>
      <c r="K13" s="127">
        <v>169265</v>
      </c>
      <c r="L13" s="127">
        <v>0</v>
      </c>
      <c r="M13" s="127">
        <v>168165</v>
      </c>
      <c r="N13" s="127">
        <v>1100</v>
      </c>
      <c r="O13" s="155">
        <v>684.20000000000016</v>
      </c>
      <c r="P13" s="127">
        <v>756094</v>
      </c>
      <c r="Q13" s="127">
        <v>100859</v>
      </c>
      <c r="R13" s="127">
        <v>655235</v>
      </c>
      <c r="S13" s="155">
        <v>18340.999999999996</v>
      </c>
      <c r="T13" s="184">
        <v>0.72271899633821879</v>
      </c>
    </row>
    <row r="14" spans="1:20" s="21" customFormat="1" ht="17.100000000000001" customHeight="1">
      <c r="A14" s="185" t="s">
        <v>135</v>
      </c>
      <c r="B14" s="156" t="s">
        <v>30</v>
      </c>
      <c r="C14" s="156" t="s">
        <v>30</v>
      </c>
      <c r="D14" s="158">
        <f t="shared" ref="D14:I14" si="0">SUM(D16:D38)</f>
        <v>2739179</v>
      </c>
      <c r="E14" s="159">
        <f t="shared" si="0"/>
        <v>19017.825000000004</v>
      </c>
      <c r="F14" s="158">
        <f t="shared" si="0"/>
        <v>1863757</v>
      </c>
      <c r="G14" s="158">
        <f t="shared" si="0"/>
        <v>50</v>
      </c>
      <c r="H14" s="158">
        <f t="shared" si="0"/>
        <v>215935</v>
      </c>
      <c r="I14" s="158">
        <f t="shared" si="0"/>
        <v>1647772</v>
      </c>
      <c r="J14" s="128" t="s">
        <v>135</v>
      </c>
      <c r="K14" s="129">
        <f t="shared" ref="K14:S14" si="1">SUM(K16:K38)</f>
        <v>175128</v>
      </c>
      <c r="L14" s="129">
        <f t="shared" si="1"/>
        <v>33</v>
      </c>
      <c r="M14" s="129">
        <f t="shared" si="1"/>
        <v>174086</v>
      </c>
      <c r="N14" s="129">
        <f t="shared" si="1"/>
        <v>1009</v>
      </c>
      <c r="O14" s="160">
        <f t="shared" si="1"/>
        <v>756.23609999999985</v>
      </c>
      <c r="P14" s="129">
        <f t="shared" si="1"/>
        <v>700294</v>
      </c>
      <c r="Q14" s="129">
        <f t="shared" si="1"/>
        <v>72689</v>
      </c>
      <c r="R14" s="129">
        <f t="shared" si="1"/>
        <v>627605</v>
      </c>
      <c r="S14" s="161">
        <f t="shared" si="1"/>
        <v>18261.588900000002</v>
      </c>
      <c r="T14" s="186">
        <f>(F14+K14)/D14</f>
        <v>0.7443416439743441</v>
      </c>
    </row>
    <row r="15" spans="1:20" s="14" customFormat="1" ht="9.1999999999999993" customHeight="1">
      <c r="A15" s="187"/>
      <c r="B15" s="162"/>
      <c r="C15" s="162"/>
      <c r="D15" s="153"/>
      <c r="E15" s="154"/>
      <c r="F15" s="153"/>
      <c r="G15" s="153"/>
      <c r="H15" s="153"/>
      <c r="I15" s="153"/>
      <c r="J15" s="142"/>
      <c r="K15" s="127"/>
      <c r="L15" s="127"/>
      <c r="M15" s="127"/>
      <c r="N15" s="127"/>
      <c r="O15" s="155"/>
      <c r="P15" s="127"/>
      <c r="Q15" s="127"/>
      <c r="R15" s="127"/>
      <c r="S15" s="155"/>
      <c r="T15" s="184"/>
    </row>
    <row r="16" spans="1:20" s="27" customFormat="1" ht="16.7" customHeight="1">
      <c r="A16" s="188" t="s">
        <v>104</v>
      </c>
      <c r="B16" s="163" t="s">
        <v>30</v>
      </c>
      <c r="C16" s="163"/>
      <c r="D16" s="174">
        <v>521716</v>
      </c>
      <c r="E16" s="175">
        <v>1127.8499999999999</v>
      </c>
      <c r="F16" s="189">
        <f t="shared" ref="F16:F38" si="2">SUM(G16:I16)</f>
        <v>413641</v>
      </c>
      <c r="G16" s="174">
        <v>0</v>
      </c>
      <c r="H16" s="174">
        <v>0</v>
      </c>
      <c r="I16" s="174">
        <v>413641</v>
      </c>
      <c r="J16" s="164" t="s">
        <v>104</v>
      </c>
      <c r="K16" s="190">
        <f t="shared" ref="K16:K38" si="3">SUM(L16:N16)</f>
        <v>0</v>
      </c>
      <c r="L16" s="174">
        <v>0</v>
      </c>
      <c r="M16" s="174">
        <v>0</v>
      </c>
      <c r="N16" s="174">
        <v>0</v>
      </c>
      <c r="O16" s="175">
        <v>143.4</v>
      </c>
      <c r="P16" s="190">
        <f t="shared" ref="P16:P38" si="4">SUM(Q16:R16)</f>
        <v>108075</v>
      </c>
      <c r="Q16" s="174">
        <v>0</v>
      </c>
      <c r="R16" s="174">
        <v>108075</v>
      </c>
      <c r="S16" s="191">
        <f t="shared" ref="S16:S38" si="5">E16-O16</f>
        <v>984.44999999999993</v>
      </c>
      <c r="T16" s="192">
        <f t="shared" ref="T16:T38" si="6">(F16+K16)/D16</f>
        <v>0.79284706621993573</v>
      </c>
    </row>
    <row r="17" spans="1:20" s="27" customFormat="1" ht="16.7" customHeight="1">
      <c r="A17" s="188" t="s">
        <v>105</v>
      </c>
      <c r="B17" s="163" t="s">
        <v>30</v>
      </c>
      <c r="C17" s="163"/>
      <c r="D17" s="174">
        <v>271869</v>
      </c>
      <c r="E17" s="175">
        <v>1324.3099999999997</v>
      </c>
      <c r="F17" s="189">
        <f t="shared" si="2"/>
        <v>232308</v>
      </c>
      <c r="G17" s="174">
        <v>0</v>
      </c>
      <c r="H17" s="174">
        <v>0</v>
      </c>
      <c r="I17" s="174">
        <v>232308</v>
      </c>
      <c r="J17" s="164" t="s">
        <v>105</v>
      </c>
      <c r="K17" s="190">
        <f t="shared" si="3"/>
        <v>0</v>
      </c>
      <c r="L17" s="174">
        <v>0</v>
      </c>
      <c r="M17" s="174">
        <v>0</v>
      </c>
      <c r="N17" s="174">
        <v>0</v>
      </c>
      <c r="O17" s="175">
        <v>122.88799999999999</v>
      </c>
      <c r="P17" s="190">
        <f t="shared" si="4"/>
        <v>39561</v>
      </c>
      <c r="Q17" s="174">
        <v>0</v>
      </c>
      <c r="R17" s="174">
        <v>39561</v>
      </c>
      <c r="S17" s="191">
        <f t="shared" si="5"/>
        <v>1201.4219999999998</v>
      </c>
      <c r="T17" s="192">
        <f t="shared" si="6"/>
        <v>0.85448506449797512</v>
      </c>
    </row>
    <row r="18" spans="1:20" s="27" customFormat="1" ht="16.7" customHeight="1">
      <c r="A18" s="188" t="s">
        <v>106</v>
      </c>
      <c r="B18" s="163" t="s">
        <v>235</v>
      </c>
      <c r="C18" s="163"/>
      <c r="D18" s="174">
        <v>137920</v>
      </c>
      <c r="E18" s="175">
        <v>1008.9700000000001</v>
      </c>
      <c r="F18" s="189">
        <f t="shared" si="2"/>
        <v>96729</v>
      </c>
      <c r="G18" s="174">
        <v>0</v>
      </c>
      <c r="H18" s="174">
        <v>0</v>
      </c>
      <c r="I18" s="174">
        <v>96729</v>
      </c>
      <c r="J18" s="164" t="s">
        <v>106</v>
      </c>
      <c r="K18" s="190">
        <f t="shared" si="3"/>
        <v>0</v>
      </c>
      <c r="L18" s="174">
        <v>0</v>
      </c>
      <c r="M18" s="174">
        <v>0</v>
      </c>
      <c r="N18" s="174">
        <v>0</v>
      </c>
      <c r="O18" s="175">
        <v>16.820000000000004</v>
      </c>
      <c r="P18" s="190">
        <f t="shared" si="4"/>
        <v>41191</v>
      </c>
      <c r="Q18" s="174">
        <v>450</v>
      </c>
      <c r="R18" s="174">
        <v>40741</v>
      </c>
      <c r="S18" s="191">
        <f t="shared" si="5"/>
        <v>992.15000000000009</v>
      </c>
      <c r="T18" s="192">
        <f t="shared" si="6"/>
        <v>0.70134135730858471</v>
      </c>
    </row>
    <row r="19" spans="1:20" s="27" customFormat="1" ht="16.7" customHeight="1">
      <c r="A19" s="188" t="s">
        <v>107</v>
      </c>
      <c r="B19" s="163" t="s">
        <v>235</v>
      </c>
      <c r="C19" s="163"/>
      <c r="D19" s="174">
        <v>169490</v>
      </c>
      <c r="E19" s="175">
        <v>1520.8750000000002</v>
      </c>
      <c r="F19" s="189">
        <f t="shared" si="2"/>
        <v>128116</v>
      </c>
      <c r="G19" s="174">
        <v>0</v>
      </c>
      <c r="H19" s="174">
        <v>118387</v>
      </c>
      <c r="I19" s="174">
        <v>9729</v>
      </c>
      <c r="J19" s="164" t="s">
        <v>107</v>
      </c>
      <c r="K19" s="190">
        <f t="shared" si="3"/>
        <v>290</v>
      </c>
      <c r="L19" s="174">
        <v>0</v>
      </c>
      <c r="M19" s="174">
        <v>0</v>
      </c>
      <c r="N19" s="174">
        <v>290</v>
      </c>
      <c r="O19" s="175">
        <v>23.489000000000001</v>
      </c>
      <c r="P19" s="190">
        <f t="shared" si="4"/>
        <v>41084</v>
      </c>
      <c r="Q19" s="174">
        <v>0</v>
      </c>
      <c r="R19" s="174">
        <v>41084</v>
      </c>
      <c r="S19" s="191">
        <f t="shared" si="5"/>
        <v>1497.3860000000002</v>
      </c>
      <c r="T19" s="192">
        <f t="shared" si="6"/>
        <v>0.75760221841996578</v>
      </c>
    </row>
    <row r="20" spans="1:20" s="27" customFormat="1" ht="16.7" customHeight="1">
      <c r="A20" s="188" t="s">
        <v>108</v>
      </c>
      <c r="B20" s="163" t="s">
        <v>235</v>
      </c>
      <c r="C20" s="163"/>
      <c r="D20" s="174">
        <v>418744</v>
      </c>
      <c r="E20" s="175">
        <v>616.25000000000011</v>
      </c>
      <c r="F20" s="189">
        <f t="shared" si="2"/>
        <v>405124</v>
      </c>
      <c r="G20" s="174">
        <v>0</v>
      </c>
      <c r="H20" s="174">
        <v>296</v>
      </c>
      <c r="I20" s="174">
        <v>404828</v>
      </c>
      <c r="J20" s="164" t="s">
        <v>108</v>
      </c>
      <c r="K20" s="190">
        <f t="shared" si="3"/>
        <v>0</v>
      </c>
      <c r="L20" s="174">
        <v>0</v>
      </c>
      <c r="M20" s="174">
        <v>0</v>
      </c>
      <c r="N20" s="174">
        <v>0</v>
      </c>
      <c r="O20" s="175">
        <v>51.128</v>
      </c>
      <c r="P20" s="190">
        <f t="shared" si="4"/>
        <v>13620</v>
      </c>
      <c r="Q20" s="174">
        <v>1935</v>
      </c>
      <c r="R20" s="174">
        <v>11685</v>
      </c>
      <c r="S20" s="191">
        <f t="shared" si="5"/>
        <v>565.12200000000007</v>
      </c>
      <c r="T20" s="192">
        <f t="shared" si="6"/>
        <v>0.96747416082379689</v>
      </c>
    </row>
    <row r="21" spans="1:20" s="27" customFormat="1" ht="16.7" customHeight="1">
      <c r="A21" s="188" t="s">
        <v>109</v>
      </c>
      <c r="B21" s="163" t="s">
        <v>235</v>
      </c>
      <c r="C21" s="163"/>
      <c r="D21" s="174">
        <v>115016</v>
      </c>
      <c r="E21" s="175">
        <v>668.72</v>
      </c>
      <c r="F21" s="189">
        <f t="shared" si="2"/>
        <v>91053</v>
      </c>
      <c r="G21" s="174">
        <v>0</v>
      </c>
      <c r="H21" s="174">
        <v>2057</v>
      </c>
      <c r="I21" s="174">
        <v>88996</v>
      </c>
      <c r="J21" s="164" t="s">
        <v>109</v>
      </c>
      <c r="K21" s="190">
        <f t="shared" si="3"/>
        <v>0</v>
      </c>
      <c r="L21" s="174">
        <v>0</v>
      </c>
      <c r="M21" s="174">
        <v>0</v>
      </c>
      <c r="N21" s="174">
        <v>0</v>
      </c>
      <c r="O21" s="175">
        <v>21.790000000000003</v>
      </c>
      <c r="P21" s="190">
        <f t="shared" si="4"/>
        <v>23963</v>
      </c>
      <c r="Q21" s="174">
        <v>0</v>
      </c>
      <c r="R21" s="174">
        <v>23963</v>
      </c>
      <c r="S21" s="191">
        <f t="shared" si="5"/>
        <v>646.93000000000006</v>
      </c>
      <c r="T21" s="192">
        <f t="shared" si="6"/>
        <v>0.79165507407665026</v>
      </c>
    </row>
    <row r="22" spans="1:20" s="27" customFormat="1" ht="16.7" customHeight="1">
      <c r="A22" s="188" t="s">
        <v>110</v>
      </c>
      <c r="B22" s="163" t="s">
        <v>30</v>
      </c>
      <c r="C22" s="163"/>
      <c r="D22" s="174">
        <v>106386</v>
      </c>
      <c r="E22" s="175">
        <v>920.42000000000019</v>
      </c>
      <c r="F22" s="189">
        <f t="shared" si="2"/>
        <v>65724</v>
      </c>
      <c r="G22" s="174">
        <v>0</v>
      </c>
      <c r="H22" s="174">
        <v>65724</v>
      </c>
      <c r="I22" s="174">
        <v>0</v>
      </c>
      <c r="J22" s="164" t="s">
        <v>110</v>
      </c>
      <c r="K22" s="190">
        <f t="shared" si="3"/>
        <v>0</v>
      </c>
      <c r="L22" s="174">
        <v>0</v>
      </c>
      <c r="M22" s="174">
        <v>0</v>
      </c>
      <c r="N22" s="174">
        <v>0</v>
      </c>
      <c r="O22" s="175">
        <v>131.62</v>
      </c>
      <c r="P22" s="190">
        <f t="shared" si="4"/>
        <v>40662</v>
      </c>
      <c r="Q22" s="174">
        <v>0</v>
      </c>
      <c r="R22" s="174">
        <v>40662</v>
      </c>
      <c r="S22" s="191">
        <f t="shared" si="5"/>
        <v>788.80000000000018</v>
      </c>
      <c r="T22" s="192">
        <f t="shared" si="6"/>
        <v>0.61778805481924315</v>
      </c>
    </row>
    <row r="23" spans="1:20" s="27" customFormat="1" ht="16.7" customHeight="1">
      <c r="A23" s="188" t="s">
        <v>111</v>
      </c>
      <c r="B23" s="163" t="s">
        <v>30</v>
      </c>
      <c r="C23" s="163"/>
      <c r="D23" s="174">
        <v>105501</v>
      </c>
      <c r="E23" s="175">
        <v>1254.8400000000001</v>
      </c>
      <c r="F23" s="189">
        <f t="shared" si="2"/>
        <v>69825</v>
      </c>
      <c r="G23" s="174">
        <v>0</v>
      </c>
      <c r="H23" s="174">
        <v>460</v>
      </c>
      <c r="I23" s="174">
        <v>69365</v>
      </c>
      <c r="J23" s="164" t="s">
        <v>111</v>
      </c>
      <c r="K23" s="190">
        <f t="shared" si="3"/>
        <v>0</v>
      </c>
      <c r="L23" s="174">
        <v>0</v>
      </c>
      <c r="M23" s="174">
        <v>0</v>
      </c>
      <c r="N23" s="174">
        <v>0</v>
      </c>
      <c r="O23" s="175">
        <v>21.0441</v>
      </c>
      <c r="P23" s="190">
        <f t="shared" si="4"/>
        <v>35676</v>
      </c>
      <c r="Q23" s="174">
        <v>4072</v>
      </c>
      <c r="R23" s="174">
        <v>31604</v>
      </c>
      <c r="S23" s="191">
        <f t="shared" si="5"/>
        <v>1233.7959000000001</v>
      </c>
      <c r="T23" s="192">
        <f t="shared" si="6"/>
        <v>0.66184206784769817</v>
      </c>
    </row>
    <row r="24" spans="1:20" s="27" customFormat="1" ht="16.7" customHeight="1">
      <c r="A24" s="188" t="s">
        <v>112</v>
      </c>
      <c r="B24" s="163" t="s">
        <v>30</v>
      </c>
      <c r="C24" s="163"/>
      <c r="D24" s="174">
        <v>77304</v>
      </c>
      <c r="E24" s="175">
        <v>911.7349999999999</v>
      </c>
      <c r="F24" s="189">
        <f t="shared" si="2"/>
        <v>59680</v>
      </c>
      <c r="G24" s="174">
        <v>0</v>
      </c>
      <c r="H24" s="174">
        <v>0</v>
      </c>
      <c r="I24" s="174">
        <v>59680</v>
      </c>
      <c r="J24" s="164" t="s">
        <v>112</v>
      </c>
      <c r="K24" s="190">
        <f t="shared" si="3"/>
        <v>0</v>
      </c>
      <c r="L24" s="174">
        <v>0</v>
      </c>
      <c r="M24" s="174">
        <v>0</v>
      </c>
      <c r="N24" s="174">
        <v>0</v>
      </c>
      <c r="O24" s="175">
        <v>1.9349999999999998</v>
      </c>
      <c r="P24" s="190">
        <f t="shared" si="4"/>
        <v>17624</v>
      </c>
      <c r="Q24" s="174">
        <v>0</v>
      </c>
      <c r="R24" s="174">
        <v>17624</v>
      </c>
      <c r="S24" s="191">
        <f t="shared" si="5"/>
        <v>909.8</v>
      </c>
      <c r="T24" s="192">
        <f t="shared" si="6"/>
        <v>0.77201697195487939</v>
      </c>
    </row>
    <row r="25" spans="1:20" s="27" customFormat="1" ht="16.7" customHeight="1">
      <c r="A25" s="188" t="s">
        <v>113</v>
      </c>
      <c r="B25" s="163" t="s">
        <v>30</v>
      </c>
      <c r="C25" s="163"/>
      <c r="D25" s="174">
        <v>250352</v>
      </c>
      <c r="E25" s="175">
        <v>411.80999999999989</v>
      </c>
      <c r="F25" s="189">
        <f t="shared" si="2"/>
        <v>48339</v>
      </c>
      <c r="G25" s="174">
        <v>0</v>
      </c>
      <c r="H25" s="174">
        <v>2341</v>
      </c>
      <c r="I25" s="174">
        <v>45998</v>
      </c>
      <c r="J25" s="164" t="s">
        <v>113</v>
      </c>
      <c r="K25" s="190">
        <f t="shared" si="3"/>
        <v>173653</v>
      </c>
      <c r="L25" s="174">
        <v>0</v>
      </c>
      <c r="M25" s="174">
        <v>173653</v>
      </c>
      <c r="N25" s="174">
        <v>0</v>
      </c>
      <c r="O25" s="175">
        <v>44.279999999999994</v>
      </c>
      <c r="P25" s="190">
        <f t="shared" si="4"/>
        <v>28360</v>
      </c>
      <c r="Q25" s="174">
        <v>0</v>
      </c>
      <c r="R25" s="174">
        <v>28360</v>
      </c>
      <c r="S25" s="191">
        <f t="shared" si="5"/>
        <v>367.52999999999992</v>
      </c>
      <c r="T25" s="192">
        <f t="shared" si="6"/>
        <v>0.88671949894548474</v>
      </c>
    </row>
    <row r="26" spans="1:20" s="27" customFormat="1" ht="16.7" customHeight="1">
      <c r="A26" s="188" t="s">
        <v>114</v>
      </c>
      <c r="B26" s="163" t="s">
        <v>235</v>
      </c>
      <c r="C26" s="163"/>
      <c r="D26" s="174">
        <v>24699</v>
      </c>
      <c r="E26" s="175">
        <v>614.29500000000007</v>
      </c>
      <c r="F26" s="189">
        <f t="shared" si="2"/>
        <v>2246</v>
      </c>
      <c r="G26" s="174">
        <v>0</v>
      </c>
      <c r="H26" s="174">
        <v>0</v>
      </c>
      <c r="I26" s="174">
        <v>2246</v>
      </c>
      <c r="J26" s="164" t="s">
        <v>114</v>
      </c>
      <c r="K26" s="190">
        <f t="shared" si="3"/>
        <v>0</v>
      </c>
      <c r="L26" s="174">
        <v>0</v>
      </c>
      <c r="M26" s="174">
        <v>0</v>
      </c>
      <c r="N26" s="174">
        <v>0</v>
      </c>
      <c r="O26" s="175">
        <v>1.72</v>
      </c>
      <c r="P26" s="190">
        <f t="shared" si="4"/>
        <v>22453</v>
      </c>
      <c r="Q26" s="174">
        <v>4713</v>
      </c>
      <c r="R26" s="174">
        <v>17740</v>
      </c>
      <c r="S26" s="191">
        <f t="shared" si="5"/>
        <v>612.57500000000005</v>
      </c>
      <c r="T26" s="192">
        <f t="shared" si="6"/>
        <v>9.0934855662172562E-2</v>
      </c>
    </row>
    <row r="27" spans="1:20" s="27" customFormat="1" ht="16.7" customHeight="1">
      <c r="A27" s="188" t="s">
        <v>115</v>
      </c>
      <c r="B27" s="163" t="s">
        <v>30</v>
      </c>
      <c r="C27" s="163"/>
      <c r="D27" s="174">
        <v>58222</v>
      </c>
      <c r="E27" s="175">
        <v>1175.7199999999998</v>
      </c>
      <c r="F27" s="189">
        <f t="shared" si="2"/>
        <v>21685</v>
      </c>
      <c r="G27" s="174">
        <v>0</v>
      </c>
      <c r="H27" s="174">
        <v>182</v>
      </c>
      <c r="I27" s="174">
        <v>21503</v>
      </c>
      <c r="J27" s="164" t="s">
        <v>115</v>
      </c>
      <c r="K27" s="190">
        <f t="shared" si="3"/>
        <v>0</v>
      </c>
      <c r="L27" s="174">
        <v>0</v>
      </c>
      <c r="M27" s="174">
        <v>0</v>
      </c>
      <c r="N27" s="174">
        <v>0</v>
      </c>
      <c r="O27" s="175">
        <v>5.09</v>
      </c>
      <c r="P27" s="190">
        <f t="shared" si="4"/>
        <v>36537</v>
      </c>
      <c r="Q27" s="174">
        <v>0</v>
      </c>
      <c r="R27" s="174">
        <v>36537</v>
      </c>
      <c r="S27" s="191">
        <f t="shared" si="5"/>
        <v>1170.6299999999999</v>
      </c>
      <c r="T27" s="192">
        <f t="shared" si="6"/>
        <v>0.37245371165538799</v>
      </c>
    </row>
    <row r="28" spans="1:20" s="27" customFormat="1" ht="16.7" customHeight="1">
      <c r="A28" s="188" t="s">
        <v>116</v>
      </c>
      <c r="B28" s="163" t="s">
        <v>235</v>
      </c>
      <c r="C28" s="163"/>
      <c r="D28" s="174">
        <v>26745</v>
      </c>
      <c r="E28" s="175">
        <v>842.7</v>
      </c>
      <c r="F28" s="189">
        <f t="shared" si="2"/>
        <v>4613</v>
      </c>
      <c r="G28" s="174">
        <v>0</v>
      </c>
      <c r="H28" s="174">
        <v>4613</v>
      </c>
      <c r="I28" s="174">
        <v>0</v>
      </c>
      <c r="J28" s="164" t="s">
        <v>116</v>
      </c>
      <c r="K28" s="190">
        <f t="shared" si="3"/>
        <v>0</v>
      </c>
      <c r="L28" s="174">
        <v>0</v>
      </c>
      <c r="M28" s="174">
        <v>0</v>
      </c>
      <c r="N28" s="174">
        <v>0</v>
      </c>
      <c r="O28" s="175">
        <v>0.79999999999999993</v>
      </c>
      <c r="P28" s="190">
        <f t="shared" si="4"/>
        <v>22132</v>
      </c>
      <c r="Q28" s="174">
        <v>15686</v>
      </c>
      <c r="R28" s="174">
        <v>6446</v>
      </c>
      <c r="S28" s="191">
        <f t="shared" si="5"/>
        <v>841.90000000000009</v>
      </c>
      <c r="T28" s="192">
        <f t="shared" si="6"/>
        <v>0.17248083753972704</v>
      </c>
    </row>
    <row r="29" spans="1:20" s="27" customFormat="1" ht="16.7" customHeight="1">
      <c r="A29" s="188" t="s">
        <v>117</v>
      </c>
      <c r="B29" s="163" t="s">
        <v>30</v>
      </c>
      <c r="C29" s="163"/>
      <c r="D29" s="174">
        <v>18379</v>
      </c>
      <c r="E29" s="175">
        <v>815.78</v>
      </c>
      <c r="F29" s="189">
        <f t="shared" si="2"/>
        <v>9129</v>
      </c>
      <c r="G29" s="174">
        <v>0</v>
      </c>
      <c r="H29" s="174">
        <v>0</v>
      </c>
      <c r="I29" s="174">
        <v>9129</v>
      </c>
      <c r="J29" s="164" t="s">
        <v>117</v>
      </c>
      <c r="K29" s="190">
        <f t="shared" si="3"/>
        <v>0</v>
      </c>
      <c r="L29" s="174">
        <v>0</v>
      </c>
      <c r="M29" s="174">
        <v>0</v>
      </c>
      <c r="N29" s="174">
        <v>0</v>
      </c>
      <c r="O29" s="175">
        <v>2.3609999999999998</v>
      </c>
      <c r="P29" s="190">
        <f t="shared" si="4"/>
        <v>9250</v>
      </c>
      <c r="Q29" s="174">
        <v>478</v>
      </c>
      <c r="R29" s="174">
        <v>8772</v>
      </c>
      <c r="S29" s="191">
        <f t="shared" si="5"/>
        <v>813.41899999999998</v>
      </c>
      <c r="T29" s="192">
        <f t="shared" si="6"/>
        <v>0.49670819957560258</v>
      </c>
    </row>
    <row r="30" spans="1:20" s="27" customFormat="1" ht="16.7" customHeight="1">
      <c r="A30" s="188" t="s">
        <v>118</v>
      </c>
      <c r="B30" s="163" t="s">
        <v>30</v>
      </c>
      <c r="C30" s="163"/>
      <c r="D30" s="174">
        <v>41259</v>
      </c>
      <c r="E30" s="175">
        <v>741</v>
      </c>
      <c r="F30" s="189">
        <f t="shared" si="2"/>
        <v>29740</v>
      </c>
      <c r="G30" s="174">
        <v>0</v>
      </c>
      <c r="H30" s="174">
        <v>0</v>
      </c>
      <c r="I30" s="174">
        <v>29740</v>
      </c>
      <c r="J30" s="164" t="s">
        <v>118</v>
      </c>
      <c r="K30" s="190">
        <f t="shared" si="3"/>
        <v>0</v>
      </c>
      <c r="L30" s="174">
        <v>0</v>
      </c>
      <c r="M30" s="174">
        <v>0</v>
      </c>
      <c r="N30" s="174">
        <v>0</v>
      </c>
      <c r="O30" s="175">
        <v>7.0000000000000009</v>
      </c>
      <c r="P30" s="190">
        <f t="shared" si="4"/>
        <v>11519</v>
      </c>
      <c r="Q30" s="174">
        <v>0</v>
      </c>
      <c r="R30" s="174">
        <v>11519</v>
      </c>
      <c r="S30" s="191">
        <f t="shared" si="5"/>
        <v>734</v>
      </c>
      <c r="T30" s="192">
        <f t="shared" si="6"/>
        <v>0.72081242880341256</v>
      </c>
    </row>
    <row r="31" spans="1:20" s="27" customFormat="1" ht="16.7" customHeight="1">
      <c r="A31" s="188" t="s">
        <v>119</v>
      </c>
      <c r="B31" s="163" t="s">
        <v>30</v>
      </c>
      <c r="C31" s="163"/>
      <c r="D31" s="174">
        <v>44915</v>
      </c>
      <c r="E31" s="175">
        <v>696.81999999999994</v>
      </c>
      <c r="F31" s="189">
        <f t="shared" si="2"/>
        <v>23118</v>
      </c>
      <c r="G31" s="174">
        <v>0</v>
      </c>
      <c r="H31" s="174">
        <v>18727</v>
      </c>
      <c r="I31" s="174">
        <v>4391</v>
      </c>
      <c r="J31" s="164" t="s">
        <v>119</v>
      </c>
      <c r="K31" s="190">
        <f t="shared" si="3"/>
        <v>0</v>
      </c>
      <c r="L31" s="174">
        <v>0</v>
      </c>
      <c r="M31" s="174">
        <v>0</v>
      </c>
      <c r="N31" s="174">
        <v>0</v>
      </c>
      <c r="O31" s="175">
        <v>8</v>
      </c>
      <c r="P31" s="190">
        <f t="shared" si="4"/>
        <v>21797</v>
      </c>
      <c r="Q31" s="174">
        <v>0</v>
      </c>
      <c r="R31" s="174">
        <v>21797</v>
      </c>
      <c r="S31" s="191">
        <f t="shared" si="5"/>
        <v>688.81999999999994</v>
      </c>
      <c r="T31" s="192">
        <f t="shared" si="6"/>
        <v>0.51470555493710346</v>
      </c>
    </row>
    <row r="32" spans="1:20" s="27" customFormat="1" ht="16.7" customHeight="1">
      <c r="A32" s="188" t="s">
        <v>120</v>
      </c>
      <c r="B32" s="163" t="s">
        <v>235</v>
      </c>
      <c r="C32" s="163"/>
      <c r="D32" s="174">
        <v>36879</v>
      </c>
      <c r="E32" s="175">
        <v>375.7</v>
      </c>
      <c r="F32" s="189">
        <f t="shared" si="2"/>
        <v>19413</v>
      </c>
      <c r="G32" s="174">
        <v>0</v>
      </c>
      <c r="H32" s="174">
        <v>168</v>
      </c>
      <c r="I32" s="174">
        <v>19245</v>
      </c>
      <c r="J32" s="164" t="s">
        <v>120</v>
      </c>
      <c r="K32" s="190">
        <f t="shared" si="3"/>
        <v>1185</v>
      </c>
      <c r="L32" s="174">
        <v>33</v>
      </c>
      <c r="M32" s="174">
        <v>433</v>
      </c>
      <c r="N32" s="174">
        <v>719</v>
      </c>
      <c r="O32" s="175">
        <v>22.8</v>
      </c>
      <c r="P32" s="190">
        <f t="shared" si="4"/>
        <v>16281</v>
      </c>
      <c r="Q32" s="174">
        <v>0</v>
      </c>
      <c r="R32" s="174">
        <v>16281</v>
      </c>
      <c r="S32" s="191">
        <f t="shared" si="5"/>
        <v>352.9</v>
      </c>
      <c r="T32" s="192">
        <f t="shared" si="6"/>
        <v>0.55852924428536566</v>
      </c>
    </row>
    <row r="33" spans="1:20" s="27" customFormat="1" ht="16.7" customHeight="1">
      <c r="A33" s="188" t="s">
        <v>121</v>
      </c>
      <c r="B33" s="163" t="s">
        <v>30</v>
      </c>
      <c r="C33" s="163"/>
      <c r="D33" s="174">
        <v>46709</v>
      </c>
      <c r="E33" s="175">
        <v>616.14</v>
      </c>
      <c r="F33" s="189">
        <f t="shared" si="2"/>
        <v>13977</v>
      </c>
      <c r="G33" s="174">
        <v>0</v>
      </c>
      <c r="H33" s="174">
        <v>0</v>
      </c>
      <c r="I33" s="174">
        <v>13977</v>
      </c>
      <c r="J33" s="164" t="s">
        <v>121</v>
      </c>
      <c r="K33" s="190">
        <f t="shared" si="3"/>
        <v>0</v>
      </c>
      <c r="L33" s="174">
        <v>0</v>
      </c>
      <c r="M33" s="174">
        <v>0</v>
      </c>
      <c r="N33" s="174">
        <v>0</v>
      </c>
      <c r="O33" s="175">
        <v>2.7399999999999998</v>
      </c>
      <c r="P33" s="190">
        <f t="shared" si="4"/>
        <v>32732</v>
      </c>
      <c r="Q33" s="174">
        <v>0</v>
      </c>
      <c r="R33" s="174">
        <v>32732</v>
      </c>
      <c r="S33" s="191">
        <f t="shared" si="5"/>
        <v>613.4</v>
      </c>
      <c r="T33" s="192">
        <f t="shared" si="6"/>
        <v>0.29923569333533151</v>
      </c>
    </row>
    <row r="34" spans="1:20" s="27" customFormat="1" ht="16.7" customHeight="1">
      <c r="A34" s="188" t="s">
        <v>122</v>
      </c>
      <c r="B34" s="163" t="s">
        <v>235</v>
      </c>
      <c r="C34" s="163"/>
      <c r="D34" s="174">
        <v>121945</v>
      </c>
      <c r="E34" s="175">
        <v>450.86</v>
      </c>
      <c r="F34" s="189">
        <f t="shared" si="2"/>
        <v>82322</v>
      </c>
      <c r="G34" s="174">
        <v>0</v>
      </c>
      <c r="H34" s="174">
        <v>0</v>
      </c>
      <c r="I34" s="174">
        <v>82322</v>
      </c>
      <c r="J34" s="164" t="s">
        <v>122</v>
      </c>
      <c r="K34" s="190">
        <f t="shared" si="3"/>
        <v>0</v>
      </c>
      <c r="L34" s="174">
        <v>0</v>
      </c>
      <c r="M34" s="174">
        <v>0</v>
      </c>
      <c r="N34" s="174">
        <v>0</v>
      </c>
      <c r="O34" s="175">
        <v>53.249999999999993</v>
      </c>
      <c r="P34" s="190">
        <f t="shared" si="4"/>
        <v>39623</v>
      </c>
      <c r="Q34" s="174">
        <v>17018</v>
      </c>
      <c r="R34" s="174">
        <v>22605</v>
      </c>
      <c r="S34" s="191">
        <f t="shared" si="5"/>
        <v>397.61</v>
      </c>
      <c r="T34" s="192">
        <f t="shared" si="6"/>
        <v>0.67507482881626968</v>
      </c>
    </row>
    <row r="35" spans="1:20" s="27" customFormat="1" ht="16.7" customHeight="1">
      <c r="A35" s="188" t="s">
        <v>123</v>
      </c>
      <c r="B35" s="163" t="s">
        <v>235</v>
      </c>
      <c r="C35" s="163"/>
      <c r="D35" s="174">
        <v>46980</v>
      </c>
      <c r="E35" s="175">
        <v>660.09</v>
      </c>
      <c r="F35" s="189">
        <f t="shared" si="2"/>
        <v>15154</v>
      </c>
      <c r="G35" s="174">
        <v>0</v>
      </c>
      <c r="H35" s="174">
        <v>1920</v>
      </c>
      <c r="I35" s="174">
        <v>13234</v>
      </c>
      <c r="J35" s="164" t="s">
        <v>123</v>
      </c>
      <c r="K35" s="190">
        <f t="shared" si="3"/>
        <v>0</v>
      </c>
      <c r="L35" s="174">
        <v>0</v>
      </c>
      <c r="M35" s="174">
        <v>0</v>
      </c>
      <c r="N35" s="174">
        <v>0</v>
      </c>
      <c r="O35" s="175">
        <v>58.7</v>
      </c>
      <c r="P35" s="190">
        <f t="shared" si="4"/>
        <v>31826</v>
      </c>
      <c r="Q35" s="174">
        <v>5594</v>
      </c>
      <c r="R35" s="174">
        <v>26232</v>
      </c>
      <c r="S35" s="191">
        <f t="shared" si="5"/>
        <v>601.39</v>
      </c>
      <c r="T35" s="192">
        <f t="shared" si="6"/>
        <v>0.32256279267773519</v>
      </c>
    </row>
    <row r="36" spans="1:20" s="27" customFormat="1" ht="16.7" customHeight="1">
      <c r="A36" s="188" t="s">
        <v>124</v>
      </c>
      <c r="B36" s="163" t="s">
        <v>30</v>
      </c>
      <c r="C36" s="163"/>
      <c r="D36" s="174">
        <v>34440</v>
      </c>
      <c r="E36" s="175">
        <v>1201.0000000000002</v>
      </c>
      <c r="F36" s="189">
        <f t="shared" si="2"/>
        <v>18280</v>
      </c>
      <c r="G36" s="174">
        <v>0</v>
      </c>
      <c r="H36" s="174">
        <v>0</v>
      </c>
      <c r="I36" s="174">
        <v>18280</v>
      </c>
      <c r="J36" s="164" t="s">
        <v>124</v>
      </c>
      <c r="K36" s="190">
        <f t="shared" si="3"/>
        <v>0</v>
      </c>
      <c r="L36" s="174">
        <v>0</v>
      </c>
      <c r="M36" s="174">
        <v>0</v>
      </c>
      <c r="N36" s="174">
        <v>0</v>
      </c>
      <c r="O36" s="176">
        <v>6.7510000000000003</v>
      </c>
      <c r="P36" s="190">
        <f t="shared" si="4"/>
        <v>16160</v>
      </c>
      <c r="Q36" s="174">
        <v>0</v>
      </c>
      <c r="R36" s="174">
        <v>16160</v>
      </c>
      <c r="S36" s="191">
        <f t="shared" si="5"/>
        <v>1194.2490000000003</v>
      </c>
      <c r="T36" s="192">
        <f t="shared" si="6"/>
        <v>0.53077816492450636</v>
      </c>
    </row>
    <row r="37" spans="1:20" s="27" customFormat="1" ht="16.7" customHeight="1">
      <c r="A37" s="188" t="s">
        <v>125</v>
      </c>
      <c r="B37" s="163" t="s">
        <v>236</v>
      </c>
      <c r="C37" s="163"/>
      <c r="D37" s="174">
        <v>52864</v>
      </c>
      <c r="E37" s="175">
        <v>989.04</v>
      </c>
      <c r="F37" s="189">
        <f t="shared" si="2"/>
        <v>13398</v>
      </c>
      <c r="G37" s="174">
        <v>50</v>
      </c>
      <c r="H37" s="174">
        <v>1060</v>
      </c>
      <c r="I37" s="174">
        <v>12288</v>
      </c>
      <c r="J37" s="164" t="s">
        <v>125</v>
      </c>
      <c r="K37" s="190">
        <f t="shared" si="3"/>
        <v>0</v>
      </c>
      <c r="L37" s="174">
        <v>0</v>
      </c>
      <c r="M37" s="174">
        <v>0</v>
      </c>
      <c r="N37" s="174">
        <v>0</v>
      </c>
      <c r="O37" s="175">
        <v>8.23</v>
      </c>
      <c r="P37" s="190">
        <f t="shared" si="4"/>
        <v>39466</v>
      </c>
      <c r="Q37" s="174">
        <v>15007</v>
      </c>
      <c r="R37" s="174">
        <v>24459</v>
      </c>
      <c r="S37" s="191">
        <f t="shared" si="5"/>
        <v>980.81</v>
      </c>
      <c r="T37" s="192">
        <f t="shared" si="6"/>
        <v>0.2534427966101695</v>
      </c>
    </row>
    <row r="38" spans="1:20" s="27" customFormat="1" ht="16.7" customHeight="1" thickBot="1">
      <c r="A38" s="193" t="s">
        <v>126</v>
      </c>
      <c r="B38" s="165" t="s">
        <v>236</v>
      </c>
      <c r="C38" s="165"/>
      <c r="D38" s="194">
        <v>10845</v>
      </c>
      <c r="E38" s="195">
        <v>72.900000000000006</v>
      </c>
      <c r="F38" s="166">
        <f t="shared" si="2"/>
        <v>143</v>
      </c>
      <c r="G38" s="194">
        <v>0</v>
      </c>
      <c r="H38" s="194">
        <v>0</v>
      </c>
      <c r="I38" s="194">
        <v>143</v>
      </c>
      <c r="J38" s="167" t="s">
        <v>126</v>
      </c>
      <c r="K38" s="168">
        <f t="shared" si="3"/>
        <v>0</v>
      </c>
      <c r="L38" s="194">
        <v>0</v>
      </c>
      <c r="M38" s="194">
        <v>0</v>
      </c>
      <c r="N38" s="194">
        <v>0</v>
      </c>
      <c r="O38" s="194">
        <v>0.4</v>
      </c>
      <c r="P38" s="168">
        <f t="shared" si="4"/>
        <v>10702</v>
      </c>
      <c r="Q38" s="194">
        <v>7736</v>
      </c>
      <c r="R38" s="194">
        <v>2966</v>
      </c>
      <c r="S38" s="169">
        <f t="shared" si="5"/>
        <v>72.5</v>
      </c>
      <c r="T38" s="196">
        <f t="shared" si="6"/>
        <v>1.3185799907791609E-2</v>
      </c>
    </row>
    <row r="39" spans="1:20" s="100" customFormat="1" ht="11.1" customHeight="1">
      <c r="A39" s="140" t="s">
        <v>271</v>
      </c>
      <c r="B39" s="170"/>
      <c r="C39" s="170"/>
      <c r="D39" s="170"/>
      <c r="E39" s="170"/>
      <c r="F39" s="170"/>
      <c r="G39" s="170"/>
      <c r="H39" s="170"/>
      <c r="I39" s="171" t="s">
        <v>272</v>
      </c>
      <c r="J39" s="140" t="s">
        <v>273</v>
      </c>
      <c r="K39" s="171"/>
      <c r="L39" s="170"/>
      <c r="M39" s="170"/>
      <c r="N39" s="170"/>
      <c r="O39" s="170"/>
      <c r="P39" s="170"/>
      <c r="Q39" s="170"/>
      <c r="R39" s="140"/>
      <c r="S39" s="171"/>
      <c r="T39" s="171" t="s">
        <v>272</v>
      </c>
    </row>
    <row r="40" spans="1:20" s="113" customFormat="1" ht="11.1" customHeight="1">
      <c r="A40" s="139" t="s">
        <v>274</v>
      </c>
      <c r="B40" s="172"/>
      <c r="C40" s="172"/>
      <c r="D40" s="173"/>
      <c r="E40" s="173"/>
      <c r="F40" s="173"/>
      <c r="G40" s="173"/>
      <c r="H40" s="173"/>
      <c r="I40" s="173"/>
      <c r="J40" s="139" t="s">
        <v>274</v>
      </c>
      <c r="K40" s="173"/>
      <c r="L40" s="173"/>
      <c r="M40" s="173"/>
      <c r="N40" s="173"/>
      <c r="O40" s="173"/>
      <c r="P40" s="173"/>
      <c r="Q40" s="173"/>
      <c r="R40" s="173"/>
      <c r="S40" s="173"/>
      <c r="T40" s="141"/>
    </row>
    <row r="41" spans="1:20" s="27" customFormat="1" ht="11.1" customHeight="1">
      <c r="A41" s="11"/>
      <c r="B41" s="11"/>
      <c r="C41" s="11"/>
      <c r="D41" s="133"/>
      <c r="E41" s="133"/>
      <c r="F41" s="133"/>
      <c r="G41" s="133"/>
      <c r="H41" s="133"/>
      <c r="I41" s="133"/>
    </row>
    <row r="42" spans="1:20" s="27" customFormat="1" ht="14.45" customHeight="1">
      <c r="A42" s="11"/>
      <c r="B42" s="11"/>
      <c r="C42" s="11"/>
      <c r="D42" s="133"/>
      <c r="E42" s="133"/>
      <c r="F42" s="133"/>
      <c r="G42" s="133"/>
      <c r="H42" s="133"/>
      <c r="I42" s="133"/>
    </row>
    <row r="43" spans="1:20" s="27" customFormat="1" ht="14.25" customHeight="1">
      <c r="A43" s="11"/>
      <c r="B43" s="11"/>
      <c r="C43" s="11"/>
      <c r="D43" s="133"/>
      <c r="E43" s="133"/>
      <c r="F43" s="133"/>
      <c r="G43" s="133"/>
      <c r="H43" s="133"/>
      <c r="I43" s="133"/>
    </row>
    <row r="44" spans="1:20" s="27" customFormat="1" ht="14.45" customHeight="1">
      <c r="A44" s="11"/>
      <c r="B44" s="11"/>
      <c r="C44" s="11"/>
      <c r="D44" s="133"/>
      <c r="E44" s="133"/>
      <c r="F44" s="133"/>
      <c r="G44" s="133"/>
      <c r="H44" s="133"/>
      <c r="I44" s="133"/>
    </row>
    <row r="45" spans="1:20" s="27" customFormat="1" ht="14.45" customHeight="1">
      <c r="A45" s="11"/>
      <c r="B45" s="11"/>
      <c r="C45" s="11"/>
      <c r="D45" s="133"/>
      <c r="E45" s="133"/>
      <c r="F45" s="133"/>
      <c r="G45" s="133"/>
      <c r="H45" s="133"/>
      <c r="I45" s="133"/>
      <c r="K45" s="133"/>
      <c r="L45" s="133"/>
      <c r="M45" s="133"/>
      <c r="N45" s="133"/>
      <c r="O45" s="133"/>
      <c r="P45" s="133"/>
      <c r="Q45" s="133"/>
      <c r="R45" s="133"/>
      <c r="S45" s="133"/>
    </row>
    <row r="46" spans="1:20" s="27" customFormat="1" ht="14.45" customHeight="1">
      <c r="A46" s="11"/>
      <c r="B46" s="11"/>
      <c r="C46" s="11"/>
      <c r="D46" s="133"/>
      <c r="E46" s="133"/>
      <c r="F46" s="133"/>
      <c r="G46" s="133"/>
      <c r="H46" s="133"/>
      <c r="I46" s="133"/>
      <c r="K46" s="133"/>
      <c r="L46" s="133"/>
      <c r="M46" s="133"/>
      <c r="N46" s="133"/>
      <c r="O46" s="133"/>
      <c r="P46" s="133"/>
      <c r="Q46" s="133"/>
      <c r="R46" s="133"/>
      <c r="S46" s="133"/>
    </row>
    <row r="47" spans="1:20" s="14" customFormat="1" ht="5.25" customHeight="1">
      <c r="A47" s="11"/>
      <c r="B47" s="11"/>
      <c r="C47" s="11"/>
      <c r="D47" s="133"/>
      <c r="E47" s="133"/>
      <c r="F47" s="133"/>
      <c r="G47" s="133"/>
      <c r="H47" s="133"/>
      <c r="I47" s="133"/>
      <c r="K47" s="133"/>
      <c r="L47" s="133"/>
      <c r="M47" s="133"/>
      <c r="N47" s="133"/>
      <c r="O47" s="133"/>
      <c r="P47" s="133"/>
      <c r="Q47" s="133"/>
      <c r="R47" s="133"/>
      <c r="S47" s="133"/>
    </row>
    <row r="48" spans="1:20" s="14" customFormat="1" ht="15.75" customHeight="1">
      <c r="A48" s="11"/>
      <c r="B48" s="11"/>
      <c r="C48" s="11"/>
      <c r="D48" s="133"/>
      <c r="E48" s="133"/>
      <c r="F48" s="133"/>
      <c r="G48" s="133"/>
      <c r="H48" s="133"/>
      <c r="I48" s="133"/>
      <c r="K48" s="133"/>
      <c r="L48" s="133"/>
      <c r="M48" s="133"/>
      <c r="N48" s="133"/>
      <c r="O48" s="133"/>
      <c r="P48" s="133"/>
      <c r="Q48" s="133"/>
      <c r="R48" s="133"/>
      <c r="S48" s="133"/>
    </row>
    <row r="49" spans="1:19" s="14" customFormat="1" ht="11.25">
      <c r="A49" s="11"/>
      <c r="B49" s="11"/>
      <c r="C49" s="11"/>
      <c r="D49" s="133"/>
      <c r="E49" s="133"/>
      <c r="F49" s="133"/>
      <c r="G49" s="133"/>
      <c r="H49" s="133"/>
      <c r="I49" s="133"/>
      <c r="K49" s="133"/>
      <c r="L49" s="133"/>
      <c r="M49" s="133"/>
      <c r="N49" s="133"/>
      <c r="O49" s="133"/>
      <c r="P49" s="133"/>
      <c r="Q49" s="133"/>
      <c r="R49" s="133"/>
      <c r="S49" s="133"/>
    </row>
    <row r="50" spans="1:19" s="14" customFormat="1" ht="11.25">
      <c r="A50" s="11"/>
      <c r="B50" s="11"/>
      <c r="C50" s="11"/>
      <c r="D50" s="133"/>
      <c r="E50" s="133"/>
      <c r="F50" s="133"/>
      <c r="G50" s="133"/>
      <c r="H50" s="133"/>
      <c r="I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spans="1:19" s="14" customFormat="1" ht="11.25">
      <c r="A51" s="11"/>
      <c r="B51" s="11"/>
      <c r="C51" s="11"/>
      <c r="D51" s="133"/>
      <c r="E51" s="133"/>
      <c r="F51" s="133"/>
      <c r="G51" s="133"/>
      <c r="H51" s="133"/>
      <c r="I51" s="133"/>
      <c r="K51" s="133"/>
      <c r="L51" s="133"/>
      <c r="M51" s="133"/>
      <c r="N51" s="133"/>
      <c r="O51" s="133"/>
      <c r="P51" s="133"/>
      <c r="Q51" s="133"/>
      <c r="R51" s="133"/>
      <c r="S51" s="133"/>
    </row>
    <row r="52" spans="1:19" s="14" customFormat="1" ht="11.25">
      <c r="A52" s="11"/>
      <c r="B52" s="11"/>
      <c r="C52" s="11"/>
      <c r="D52" s="133"/>
      <c r="E52" s="133"/>
      <c r="F52" s="133"/>
      <c r="G52" s="133"/>
      <c r="H52" s="133"/>
      <c r="I52" s="133"/>
      <c r="K52" s="133"/>
      <c r="L52" s="133"/>
      <c r="M52" s="133"/>
      <c r="N52" s="133"/>
      <c r="O52" s="133"/>
      <c r="P52" s="133"/>
      <c r="Q52" s="133"/>
      <c r="R52" s="133"/>
      <c r="S52" s="133"/>
    </row>
    <row r="53" spans="1:19" s="14" customFormat="1" ht="11.25">
      <c r="A53" s="11"/>
      <c r="B53" s="11"/>
      <c r="C53" s="11"/>
      <c r="D53" s="133"/>
      <c r="E53" s="133"/>
      <c r="F53" s="133"/>
      <c r="G53" s="133"/>
      <c r="H53" s="133"/>
      <c r="I53" s="133"/>
      <c r="K53" s="133"/>
      <c r="L53" s="133"/>
      <c r="M53" s="133"/>
      <c r="N53" s="133"/>
      <c r="O53" s="133"/>
      <c r="P53" s="133"/>
      <c r="Q53" s="133"/>
      <c r="R53" s="133"/>
      <c r="S53" s="133"/>
    </row>
    <row r="54" spans="1:19" s="14" customFormat="1" ht="11.25">
      <c r="A54" s="11"/>
      <c r="B54" s="11"/>
      <c r="C54" s="11"/>
      <c r="D54" s="133"/>
      <c r="E54" s="133"/>
      <c r="F54" s="133"/>
      <c r="G54" s="133"/>
      <c r="H54" s="133"/>
      <c r="I54" s="133"/>
      <c r="K54" s="133"/>
      <c r="L54" s="133"/>
      <c r="M54" s="133"/>
      <c r="N54" s="133"/>
      <c r="O54" s="133"/>
      <c r="P54" s="133"/>
      <c r="Q54" s="133"/>
      <c r="R54" s="133"/>
      <c r="S54" s="133"/>
    </row>
    <row r="55" spans="1:19" s="14" customFormat="1" ht="11.25">
      <c r="A55" s="11"/>
      <c r="B55" s="11"/>
      <c r="C55" s="11"/>
      <c r="D55" s="133"/>
      <c r="E55" s="133"/>
      <c r="F55" s="133"/>
      <c r="G55" s="133"/>
      <c r="H55" s="133"/>
      <c r="I55" s="133"/>
      <c r="K55" s="133"/>
      <c r="L55" s="133"/>
      <c r="M55" s="133"/>
      <c r="N55" s="133"/>
      <c r="O55" s="133"/>
      <c r="P55" s="133"/>
      <c r="Q55" s="133"/>
      <c r="R55" s="133"/>
      <c r="S55" s="133"/>
    </row>
    <row r="56" spans="1:19" s="14" customFormat="1" ht="11.25">
      <c r="A56" s="11"/>
      <c r="B56" s="11"/>
      <c r="C56" s="11"/>
      <c r="D56" s="133"/>
      <c r="E56" s="133"/>
      <c r="F56" s="133"/>
      <c r="G56" s="133"/>
      <c r="H56" s="133"/>
      <c r="I56" s="133"/>
      <c r="K56" s="133"/>
      <c r="L56" s="133"/>
      <c r="M56" s="133"/>
      <c r="N56" s="133"/>
      <c r="O56" s="133"/>
      <c r="P56" s="133"/>
      <c r="Q56" s="133"/>
      <c r="R56" s="133"/>
      <c r="S56" s="133"/>
    </row>
    <row r="57" spans="1:19" s="14" customFormat="1" ht="11.25">
      <c r="A57" s="11"/>
      <c r="B57" s="11"/>
      <c r="C57" s="11"/>
      <c r="D57" s="133"/>
      <c r="E57" s="133"/>
      <c r="F57" s="133"/>
      <c r="G57" s="133"/>
      <c r="H57" s="133"/>
      <c r="I57" s="133"/>
      <c r="K57" s="133"/>
      <c r="L57" s="133"/>
      <c r="M57" s="133"/>
      <c r="N57" s="133"/>
      <c r="O57" s="133"/>
      <c r="P57" s="133"/>
      <c r="Q57" s="133"/>
      <c r="R57" s="133"/>
      <c r="S57" s="133"/>
    </row>
    <row r="58" spans="1:19" s="14" customFormat="1" ht="11.25">
      <c r="A58" s="11"/>
      <c r="B58" s="11"/>
      <c r="C58" s="11"/>
      <c r="D58" s="133"/>
      <c r="E58" s="133"/>
      <c r="F58" s="133"/>
      <c r="G58" s="133"/>
      <c r="H58" s="133"/>
      <c r="I58" s="133"/>
      <c r="K58" s="133"/>
      <c r="L58" s="133"/>
      <c r="M58" s="133"/>
      <c r="N58" s="133"/>
      <c r="O58" s="133"/>
      <c r="P58" s="133"/>
      <c r="Q58" s="133"/>
      <c r="R58" s="133"/>
      <c r="S58" s="133"/>
    </row>
    <row r="59" spans="1:19" s="14" customFormat="1" ht="11.25">
      <c r="A59" s="11"/>
      <c r="B59" s="11"/>
      <c r="C59" s="11"/>
      <c r="D59" s="133"/>
      <c r="E59" s="133"/>
      <c r="F59" s="133"/>
      <c r="G59" s="133"/>
      <c r="H59" s="133"/>
      <c r="I59" s="133"/>
      <c r="K59" s="133"/>
      <c r="L59" s="133"/>
      <c r="M59" s="133"/>
      <c r="N59" s="133"/>
      <c r="O59" s="133"/>
      <c r="P59" s="133"/>
      <c r="Q59" s="133"/>
      <c r="R59" s="133"/>
      <c r="S59" s="133"/>
    </row>
    <row r="60" spans="1:19" s="14" customFormat="1" ht="11.25">
      <c r="A60" s="11"/>
      <c r="B60" s="11"/>
      <c r="C60" s="11"/>
      <c r="D60" s="133"/>
      <c r="E60" s="133"/>
      <c r="F60" s="133"/>
      <c r="G60" s="133"/>
      <c r="H60" s="133"/>
      <c r="I60" s="133"/>
      <c r="K60" s="133"/>
      <c r="L60" s="133"/>
      <c r="M60" s="133"/>
      <c r="N60" s="133"/>
      <c r="O60" s="133"/>
      <c r="P60" s="133"/>
      <c r="Q60" s="133"/>
      <c r="R60" s="133"/>
      <c r="S60" s="133"/>
    </row>
    <row r="61" spans="1:19" s="14" customFormat="1" ht="11.25">
      <c r="A61" s="11"/>
      <c r="B61" s="11"/>
      <c r="C61" s="11"/>
      <c r="D61" s="133"/>
      <c r="E61" s="133"/>
      <c r="F61" s="133"/>
      <c r="G61" s="133"/>
      <c r="H61" s="133"/>
      <c r="I61" s="133"/>
      <c r="K61" s="133"/>
      <c r="L61" s="133"/>
      <c r="M61" s="133"/>
      <c r="N61" s="133"/>
      <c r="O61" s="133"/>
      <c r="P61" s="133"/>
      <c r="Q61" s="133"/>
      <c r="R61" s="133"/>
      <c r="S61" s="133"/>
    </row>
    <row r="62" spans="1:19" s="14" customFormat="1" ht="11.25">
      <c r="A62" s="11"/>
      <c r="B62" s="11"/>
      <c r="C62" s="11"/>
      <c r="D62" s="133"/>
      <c r="E62" s="133"/>
      <c r="F62" s="133"/>
      <c r="G62" s="133"/>
      <c r="H62" s="133"/>
      <c r="I62" s="133"/>
      <c r="K62" s="133"/>
      <c r="L62" s="133"/>
      <c r="M62" s="133"/>
      <c r="N62" s="133"/>
      <c r="O62" s="133"/>
      <c r="P62" s="133"/>
      <c r="Q62" s="133"/>
      <c r="R62" s="133"/>
      <c r="S62" s="133"/>
    </row>
    <row r="63" spans="1:19" s="14" customFormat="1" ht="11.25">
      <c r="A63" s="11"/>
      <c r="B63" s="11"/>
      <c r="C63" s="11"/>
      <c r="D63" s="133"/>
      <c r="E63" s="133"/>
      <c r="F63" s="133"/>
      <c r="G63" s="133"/>
      <c r="H63" s="133"/>
      <c r="I63" s="133"/>
      <c r="K63" s="133"/>
      <c r="L63" s="133"/>
      <c r="M63" s="133"/>
      <c r="N63" s="133"/>
      <c r="O63" s="133"/>
      <c r="P63" s="133"/>
      <c r="Q63" s="133"/>
      <c r="R63" s="133"/>
      <c r="S63" s="133"/>
    </row>
    <row r="64" spans="1:19" s="14" customFormat="1" ht="11.25">
      <c r="A64" s="11"/>
      <c r="B64" s="11"/>
      <c r="C64" s="11"/>
      <c r="D64" s="133"/>
      <c r="E64" s="133"/>
      <c r="F64" s="133"/>
      <c r="G64" s="133"/>
      <c r="H64" s="133"/>
      <c r="I64" s="133"/>
      <c r="K64" s="133"/>
      <c r="L64" s="133"/>
      <c r="M64" s="133"/>
      <c r="N64" s="133"/>
      <c r="O64" s="133"/>
      <c r="P64" s="133"/>
      <c r="Q64" s="133"/>
      <c r="R64" s="133"/>
      <c r="S64" s="133"/>
    </row>
    <row r="65" spans="1:19" s="14" customFormat="1" ht="11.25">
      <c r="A65" s="11"/>
      <c r="B65" s="11"/>
      <c r="C65" s="11"/>
      <c r="D65" s="133"/>
      <c r="E65" s="133"/>
      <c r="F65" s="133"/>
      <c r="G65" s="133"/>
      <c r="H65" s="133"/>
      <c r="I65" s="133"/>
      <c r="K65" s="133"/>
      <c r="L65" s="133"/>
      <c r="M65" s="133"/>
      <c r="N65" s="133"/>
      <c r="O65" s="133"/>
      <c r="P65" s="133"/>
      <c r="Q65" s="133"/>
      <c r="R65" s="133"/>
      <c r="S65" s="133"/>
    </row>
    <row r="66" spans="1:19" s="14" customFormat="1" ht="11.25">
      <c r="A66" s="11"/>
      <c r="B66" s="11"/>
      <c r="C66" s="11"/>
      <c r="D66" s="133"/>
      <c r="E66" s="133"/>
      <c r="F66" s="133"/>
      <c r="G66" s="133"/>
      <c r="H66" s="133"/>
      <c r="I66" s="133"/>
      <c r="K66" s="133"/>
      <c r="L66" s="133"/>
      <c r="M66" s="133"/>
      <c r="N66" s="133"/>
      <c r="O66" s="133"/>
      <c r="P66" s="133"/>
      <c r="Q66" s="133"/>
      <c r="R66" s="133"/>
      <c r="S66" s="133"/>
    </row>
    <row r="67" spans="1:19" s="14" customFormat="1" ht="11.25">
      <c r="A67" s="11"/>
      <c r="B67" s="11"/>
      <c r="C67" s="11"/>
      <c r="D67" s="133"/>
      <c r="E67" s="133"/>
      <c r="F67" s="133"/>
      <c r="G67" s="133"/>
      <c r="H67" s="133"/>
      <c r="I67" s="133"/>
      <c r="K67" s="133"/>
      <c r="L67" s="133"/>
      <c r="M67" s="133"/>
      <c r="N67" s="133"/>
      <c r="O67" s="133"/>
      <c r="P67" s="133"/>
      <c r="Q67" s="133"/>
      <c r="R67" s="133"/>
      <c r="S67" s="133"/>
    </row>
    <row r="68" spans="1:19" s="14" customFormat="1" ht="11.25">
      <c r="A68" s="11"/>
      <c r="B68" s="11"/>
      <c r="C68" s="11"/>
      <c r="D68" s="133"/>
      <c r="E68" s="133"/>
      <c r="F68" s="133"/>
      <c r="G68" s="133"/>
      <c r="H68" s="133"/>
      <c r="I68" s="133"/>
      <c r="K68" s="133"/>
      <c r="L68" s="133"/>
      <c r="M68" s="133"/>
      <c r="N68" s="133"/>
      <c r="O68" s="133"/>
      <c r="P68" s="133"/>
      <c r="Q68" s="133"/>
      <c r="R68" s="133"/>
      <c r="S68" s="133"/>
    </row>
    <row r="69" spans="1:19" s="14" customFormat="1" ht="11.25">
      <c r="A69" s="11"/>
      <c r="B69" s="11"/>
      <c r="C69" s="11"/>
      <c r="D69" s="133"/>
      <c r="E69" s="133"/>
      <c r="F69" s="133"/>
      <c r="G69" s="133"/>
      <c r="H69" s="133"/>
      <c r="I69" s="133"/>
      <c r="K69" s="133"/>
      <c r="L69" s="133"/>
      <c r="M69" s="133"/>
      <c r="N69" s="133"/>
      <c r="O69" s="133"/>
      <c r="P69" s="133"/>
      <c r="Q69" s="133"/>
      <c r="R69" s="133"/>
      <c r="S69" s="133"/>
    </row>
    <row r="70" spans="1:19" s="14" customFormat="1" ht="11.25">
      <c r="A70" s="11"/>
      <c r="B70" s="11"/>
      <c r="C70" s="11"/>
      <c r="D70" s="133"/>
      <c r="E70" s="133"/>
      <c r="F70" s="133"/>
      <c r="G70" s="133"/>
      <c r="H70" s="133"/>
      <c r="I70" s="133"/>
      <c r="K70" s="133"/>
      <c r="L70" s="133"/>
      <c r="M70" s="133"/>
      <c r="N70" s="133"/>
      <c r="O70" s="133"/>
      <c r="P70" s="133"/>
      <c r="Q70" s="133"/>
      <c r="R70" s="133"/>
      <c r="S70" s="133"/>
    </row>
    <row r="71" spans="1:19" s="14" customFormat="1" ht="11.25">
      <c r="A71" s="11"/>
      <c r="B71" s="11"/>
      <c r="C71" s="11"/>
      <c r="D71" s="133"/>
      <c r="E71" s="133"/>
      <c r="F71" s="133"/>
      <c r="G71" s="133"/>
      <c r="H71" s="133"/>
      <c r="I71" s="133"/>
      <c r="K71" s="133"/>
      <c r="L71" s="133"/>
      <c r="M71" s="133"/>
      <c r="N71" s="133"/>
      <c r="O71" s="133"/>
      <c r="P71" s="133"/>
      <c r="Q71" s="133"/>
      <c r="R71" s="133"/>
      <c r="S71" s="133"/>
    </row>
    <row r="72" spans="1:19" s="14" customFormat="1" ht="11.25">
      <c r="A72" s="11"/>
      <c r="B72" s="11"/>
      <c r="C72" s="11"/>
      <c r="D72" s="133"/>
      <c r="E72" s="133"/>
      <c r="F72" s="133"/>
      <c r="G72" s="133"/>
      <c r="H72" s="133"/>
      <c r="I72" s="133"/>
      <c r="K72" s="133"/>
      <c r="L72" s="133"/>
      <c r="M72" s="133"/>
      <c r="N72" s="133"/>
      <c r="O72" s="133"/>
      <c r="P72" s="133"/>
      <c r="Q72" s="133"/>
      <c r="R72" s="133"/>
      <c r="S72" s="133"/>
    </row>
    <row r="73" spans="1:19" s="14" customFormat="1" ht="11.25">
      <c r="A73" s="11"/>
      <c r="B73" s="11"/>
      <c r="C73" s="11"/>
      <c r="D73" s="133"/>
      <c r="E73" s="133"/>
      <c r="F73" s="133"/>
      <c r="G73" s="133"/>
      <c r="H73" s="133"/>
      <c r="I73" s="133"/>
      <c r="K73" s="133"/>
      <c r="L73" s="133"/>
      <c r="M73" s="133"/>
      <c r="N73" s="133"/>
      <c r="O73" s="133"/>
      <c r="P73" s="133"/>
      <c r="Q73" s="133"/>
      <c r="R73" s="133"/>
      <c r="S73" s="133"/>
    </row>
    <row r="74" spans="1:19" s="14" customFormat="1" ht="11.25">
      <c r="A74" s="11"/>
      <c r="B74" s="11"/>
      <c r="C74" s="11"/>
      <c r="D74" s="133"/>
      <c r="E74" s="133"/>
      <c r="F74" s="133"/>
      <c r="G74" s="133"/>
      <c r="H74" s="133"/>
      <c r="I74" s="133"/>
      <c r="K74" s="133"/>
      <c r="L74" s="133"/>
      <c r="M74" s="133"/>
      <c r="N74" s="133"/>
      <c r="O74" s="133"/>
      <c r="P74" s="133"/>
      <c r="Q74" s="133"/>
      <c r="R74" s="133"/>
      <c r="S74" s="133"/>
    </row>
    <row r="75" spans="1:19" s="14" customFormat="1" ht="11.25">
      <c r="A75" s="11"/>
      <c r="B75" s="11"/>
      <c r="C75" s="11"/>
      <c r="D75" s="133"/>
      <c r="E75" s="133"/>
      <c r="F75" s="133"/>
      <c r="G75" s="133"/>
      <c r="H75" s="133"/>
      <c r="I75" s="133"/>
      <c r="K75" s="133"/>
      <c r="L75" s="133"/>
      <c r="M75" s="133"/>
      <c r="N75" s="133"/>
      <c r="O75" s="133"/>
      <c r="P75" s="133"/>
      <c r="Q75" s="133"/>
      <c r="R75" s="133"/>
      <c r="S75" s="133"/>
    </row>
    <row r="76" spans="1:19" s="14" customFormat="1" ht="11.25">
      <c r="A76" s="11"/>
      <c r="B76" s="11"/>
      <c r="C76" s="11"/>
      <c r="D76" s="133"/>
      <c r="E76" s="133"/>
      <c r="F76" s="133"/>
      <c r="G76" s="133"/>
      <c r="H76" s="133"/>
      <c r="I76" s="133"/>
      <c r="K76" s="133"/>
      <c r="L76" s="133"/>
      <c r="M76" s="133"/>
      <c r="N76" s="133"/>
      <c r="O76" s="133"/>
      <c r="P76" s="133"/>
      <c r="Q76" s="133"/>
      <c r="R76" s="133"/>
      <c r="S76" s="133"/>
    </row>
    <row r="77" spans="1:19" s="14" customFormat="1" ht="11.25">
      <c r="A77" s="11"/>
      <c r="B77" s="11"/>
      <c r="C77" s="11"/>
      <c r="D77" s="133"/>
      <c r="E77" s="133"/>
      <c r="F77" s="133"/>
      <c r="G77" s="133"/>
      <c r="H77" s="133"/>
      <c r="I77" s="133"/>
      <c r="K77" s="133"/>
      <c r="L77" s="133"/>
      <c r="M77" s="133"/>
      <c r="N77" s="133"/>
      <c r="O77" s="133"/>
      <c r="P77" s="133"/>
      <c r="Q77" s="133"/>
      <c r="R77" s="133"/>
      <c r="S77" s="133"/>
    </row>
    <row r="78" spans="1:19" s="14" customFormat="1" ht="11.25">
      <c r="A78" s="11"/>
      <c r="B78" s="11"/>
      <c r="C78" s="11"/>
      <c r="D78" s="133"/>
      <c r="E78" s="133"/>
      <c r="F78" s="133"/>
      <c r="G78" s="133"/>
      <c r="H78" s="133"/>
      <c r="I78" s="133"/>
      <c r="K78" s="133"/>
      <c r="L78" s="133"/>
      <c r="M78" s="133"/>
      <c r="N78" s="133"/>
      <c r="O78" s="133"/>
      <c r="P78" s="133"/>
      <c r="Q78" s="133"/>
      <c r="R78" s="133"/>
      <c r="S78" s="133"/>
    </row>
    <row r="79" spans="1:19" s="14" customFormat="1" ht="11.25">
      <c r="A79" s="11"/>
      <c r="B79" s="11"/>
      <c r="C79" s="11"/>
      <c r="D79" s="133"/>
      <c r="E79" s="133"/>
      <c r="F79" s="133"/>
      <c r="G79" s="133"/>
      <c r="H79" s="133"/>
      <c r="I79" s="133"/>
      <c r="K79" s="133"/>
      <c r="L79" s="133"/>
      <c r="M79" s="133"/>
      <c r="N79" s="133"/>
      <c r="O79" s="133"/>
      <c r="P79" s="133"/>
      <c r="Q79" s="133"/>
      <c r="R79" s="133"/>
      <c r="S79" s="133"/>
    </row>
    <row r="80" spans="1:19" s="14" customFormat="1" ht="11.25">
      <c r="A80" s="11"/>
      <c r="B80" s="11"/>
      <c r="C80" s="11"/>
      <c r="D80" s="133"/>
      <c r="E80" s="133"/>
      <c r="F80" s="133"/>
      <c r="G80" s="133"/>
      <c r="H80" s="133"/>
      <c r="I80" s="133"/>
      <c r="K80" s="133"/>
      <c r="L80" s="133"/>
      <c r="M80" s="133"/>
      <c r="N80" s="133"/>
      <c r="O80" s="133"/>
      <c r="P80" s="133"/>
      <c r="Q80" s="133"/>
      <c r="R80" s="133"/>
      <c r="S80" s="133"/>
    </row>
    <row r="81" spans="1:19" s="14" customFormat="1" ht="11.25">
      <c r="A81" s="11"/>
      <c r="B81" s="11"/>
      <c r="C81" s="11"/>
      <c r="D81" s="133"/>
      <c r="E81" s="133"/>
      <c r="F81" s="133"/>
      <c r="G81" s="133"/>
      <c r="H81" s="133"/>
      <c r="I81" s="133"/>
      <c r="K81" s="133"/>
      <c r="L81" s="133"/>
      <c r="M81" s="133"/>
      <c r="N81" s="133"/>
      <c r="O81" s="133"/>
      <c r="P81" s="133"/>
      <c r="Q81" s="133"/>
      <c r="R81" s="133"/>
      <c r="S81" s="133"/>
    </row>
    <row r="82" spans="1:19" s="14" customFormat="1" ht="11.25">
      <c r="A82" s="11"/>
      <c r="B82" s="11"/>
      <c r="C82" s="11"/>
      <c r="D82" s="133"/>
      <c r="E82" s="133"/>
      <c r="F82" s="133"/>
      <c r="G82" s="133"/>
      <c r="H82" s="133"/>
      <c r="I82" s="133"/>
      <c r="K82" s="133"/>
      <c r="L82" s="133"/>
      <c r="M82" s="133"/>
      <c r="N82" s="133"/>
      <c r="O82" s="133"/>
      <c r="P82" s="133"/>
      <c r="Q82" s="133"/>
      <c r="R82" s="133"/>
      <c r="S82" s="133"/>
    </row>
    <row r="83" spans="1:19" s="14" customFormat="1" ht="11.25">
      <c r="A83" s="11"/>
      <c r="B83" s="11"/>
      <c r="C83" s="11"/>
      <c r="D83" s="133"/>
      <c r="E83" s="133"/>
      <c r="F83" s="133"/>
      <c r="G83" s="133"/>
      <c r="H83" s="133"/>
      <c r="I83" s="133"/>
      <c r="K83" s="133"/>
      <c r="L83" s="133"/>
      <c r="M83" s="133"/>
      <c r="N83" s="133"/>
      <c r="O83" s="133"/>
      <c r="P83" s="133"/>
      <c r="Q83" s="133"/>
      <c r="R83" s="133"/>
      <c r="S83" s="133"/>
    </row>
    <row r="84" spans="1:19" s="14" customFormat="1" ht="11.25">
      <c r="A84" s="11"/>
      <c r="B84" s="11"/>
      <c r="C84" s="11"/>
      <c r="D84" s="133"/>
      <c r="E84" s="133"/>
      <c r="F84" s="133"/>
      <c r="G84" s="133"/>
      <c r="H84" s="133"/>
      <c r="I84" s="133"/>
      <c r="K84" s="133"/>
      <c r="L84" s="133"/>
      <c r="M84" s="133"/>
      <c r="N84" s="133"/>
      <c r="O84" s="133"/>
      <c r="P84" s="133"/>
      <c r="Q84" s="133"/>
      <c r="R84" s="133"/>
      <c r="S84" s="133"/>
    </row>
    <row r="85" spans="1:19" s="14" customFormat="1" ht="11.25">
      <c r="A85" s="11"/>
      <c r="B85" s="11"/>
      <c r="C85" s="11"/>
      <c r="D85" s="133"/>
      <c r="E85" s="133"/>
      <c r="F85" s="133"/>
      <c r="G85" s="133"/>
      <c r="H85" s="133"/>
      <c r="I85" s="133"/>
      <c r="K85" s="133"/>
      <c r="L85" s="133"/>
      <c r="M85" s="133"/>
      <c r="N85" s="133"/>
      <c r="O85" s="133"/>
      <c r="P85" s="133"/>
      <c r="Q85" s="133"/>
      <c r="R85" s="133"/>
      <c r="S85" s="133"/>
    </row>
    <row r="86" spans="1:19" s="14" customFormat="1" ht="11.25">
      <c r="A86" s="11"/>
      <c r="B86" s="11"/>
      <c r="C86" s="11"/>
      <c r="D86" s="133"/>
      <c r="E86" s="133"/>
      <c r="F86" s="133"/>
      <c r="G86" s="133"/>
      <c r="H86" s="133"/>
      <c r="I86" s="133"/>
      <c r="K86" s="133"/>
      <c r="L86" s="133"/>
      <c r="M86" s="133"/>
      <c r="N86" s="133"/>
      <c r="O86" s="133"/>
      <c r="P86" s="133"/>
      <c r="Q86" s="133"/>
      <c r="R86" s="133"/>
      <c r="S86" s="133"/>
    </row>
    <row r="87" spans="1:19" s="14" customFormat="1" ht="11.25">
      <c r="A87" s="11"/>
      <c r="B87" s="11"/>
      <c r="C87" s="11"/>
      <c r="D87" s="133"/>
      <c r="E87" s="133"/>
      <c r="F87" s="133"/>
      <c r="G87" s="133"/>
      <c r="H87" s="133"/>
      <c r="I87" s="133"/>
      <c r="K87" s="133"/>
      <c r="L87" s="133"/>
      <c r="M87" s="133"/>
      <c r="N87" s="133"/>
      <c r="O87" s="133"/>
      <c r="P87" s="133"/>
      <c r="Q87" s="133"/>
      <c r="R87" s="133"/>
      <c r="S87" s="133"/>
    </row>
    <row r="88" spans="1:19" s="14" customFormat="1" ht="11.25">
      <c r="A88" s="11"/>
      <c r="B88" s="11"/>
      <c r="C88" s="11"/>
      <c r="D88" s="133"/>
      <c r="E88" s="133"/>
      <c r="F88" s="133"/>
      <c r="G88" s="133"/>
      <c r="H88" s="133"/>
      <c r="I88" s="133"/>
      <c r="K88" s="133"/>
      <c r="L88" s="133"/>
      <c r="M88" s="133"/>
      <c r="N88" s="133"/>
      <c r="O88" s="133"/>
      <c r="P88" s="133"/>
      <c r="Q88" s="133"/>
      <c r="R88" s="133"/>
      <c r="S88" s="133"/>
    </row>
    <row r="89" spans="1:19" s="14" customFormat="1" ht="11.25">
      <c r="A89" s="11"/>
      <c r="B89" s="11"/>
      <c r="C89" s="11"/>
      <c r="D89" s="133"/>
      <c r="E89" s="133"/>
      <c r="F89" s="133"/>
      <c r="G89" s="133"/>
      <c r="H89" s="133"/>
      <c r="I89" s="133"/>
      <c r="K89" s="133"/>
      <c r="L89" s="133"/>
      <c r="M89" s="133"/>
      <c r="N89" s="133"/>
      <c r="O89" s="133"/>
      <c r="P89" s="133"/>
      <c r="Q89" s="133"/>
      <c r="R89" s="133"/>
      <c r="S89" s="133"/>
    </row>
    <row r="90" spans="1:19" s="14" customFormat="1" ht="11.25">
      <c r="A90" s="11"/>
      <c r="B90" s="11"/>
      <c r="C90" s="11"/>
      <c r="D90" s="133"/>
      <c r="E90" s="133"/>
      <c r="F90" s="133"/>
      <c r="G90" s="133"/>
      <c r="H90" s="133"/>
      <c r="I90" s="133"/>
      <c r="K90" s="133"/>
      <c r="L90" s="133"/>
      <c r="M90" s="133"/>
      <c r="N90" s="133"/>
      <c r="O90" s="133"/>
      <c r="P90" s="133"/>
      <c r="Q90" s="133"/>
      <c r="R90" s="133"/>
      <c r="S90" s="133"/>
    </row>
    <row r="91" spans="1:19" s="14" customFormat="1" ht="11.25">
      <c r="A91" s="11"/>
      <c r="B91" s="11"/>
      <c r="C91" s="11"/>
      <c r="D91" s="133"/>
      <c r="E91" s="133"/>
      <c r="F91" s="133"/>
      <c r="G91" s="133"/>
      <c r="H91" s="133"/>
      <c r="I91" s="133"/>
      <c r="K91" s="133"/>
      <c r="L91" s="133"/>
      <c r="M91" s="133"/>
      <c r="N91" s="133"/>
      <c r="O91" s="133"/>
      <c r="P91" s="133"/>
      <c r="Q91" s="133"/>
      <c r="R91" s="133"/>
      <c r="S91" s="133"/>
    </row>
    <row r="92" spans="1:19" s="14" customFormat="1" ht="11.25">
      <c r="A92" s="11"/>
      <c r="B92" s="11"/>
      <c r="C92" s="11"/>
      <c r="D92" s="133"/>
      <c r="E92" s="133"/>
      <c r="F92" s="133"/>
      <c r="G92" s="133"/>
      <c r="H92" s="133"/>
      <c r="I92" s="133"/>
      <c r="K92" s="133"/>
      <c r="L92" s="133"/>
      <c r="M92" s="133"/>
      <c r="N92" s="133"/>
      <c r="O92" s="133"/>
      <c r="P92" s="133"/>
      <c r="Q92" s="133"/>
      <c r="R92" s="133"/>
      <c r="S92" s="133"/>
    </row>
    <row r="93" spans="1:19" s="14" customFormat="1" ht="11.25">
      <c r="A93" s="11"/>
      <c r="B93" s="11"/>
      <c r="C93" s="11"/>
      <c r="D93" s="133"/>
      <c r="E93" s="133"/>
      <c r="F93" s="133"/>
      <c r="G93" s="133"/>
      <c r="H93" s="133"/>
      <c r="I93" s="133"/>
      <c r="K93" s="133"/>
      <c r="L93" s="133"/>
      <c r="M93" s="133"/>
      <c r="N93" s="133"/>
      <c r="O93" s="133"/>
      <c r="P93" s="133"/>
      <c r="Q93" s="133"/>
      <c r="R93" s="133"/>
      <c r="S93" s="133"/>
    </row>
    <row r="94" spans="1:19" s="14" customFormat="1" ht="11.25">
      <c r="A94" s="11"/>
      <c r="B94" s="11"/>
      <c r="C94" s="11"/>
      <c r="D94" s="133"/>
      <c r="E94" s="133"/>
      <c r="F94" s="133"/>
      <c r="G94" s="133"/>
      <c r="H94" s="133"/>
      <c r="I94" s="133"/>
      <c r="K94" s="133"/>
      <c r="L94" s="133"/>
      <c r="M94" s="133"/>
      <c r="N94" s="133"/>
      <c r="O94" s="133"/>
      <c r="P94" s="133"/>
      <c r="Q94" s="133"/>
      <c r="R94" s="133"/>
      <c r="S94" s="133"/>
    </row>
    <row r="95" spans="1:19" s="14" customFormat="1" ht="11.25">
      <c r="A95" s="11"/>
      <c r="B95" s="11"/>
      <c r="C95" s="11"/>
      <c r="D95" s="133"/>
      <c r="E95" s="133"/>
      <c r="F95" s="133"/>
      <c r="G95" s="133"/>
      <c r="H95" s="133"/>
      <c r="I95" s="133"/>
      <c r="K95" s="133"/>
      <c r="L95" s="133"/>
      <c r="M95" s="133"/>
      <c r="N95" s="133"/>
      <c r="O95" s="133"/>
      <c r="P95" s="133"/>
      <c r="Q95" s="133"/>
      <c r="R95" s="133"/>
      <c r="S95" s="133"/>
    </row>
    <row r="96" spans="1:19" s="14" customFormat="1" ht="11.25">
      <c r="A96" s="11"/>
      <c r="B96" s="11"/>
      <c r="C96" s="11"/>
      <c r="D96" s="133"/>
      <c r="E96" s="133"/>
      <c r="F96" s="133"/>
      <c r="G96" s="133"/>
      <c r="H96" s="133"/>
      <c r="I96" s="133"/>
      <c r="K96" s="133"/>
      <c r="L96" s="133"/>
      <c r="M96" s="133"/>
      <c r="N96" s="133"/>
      <c r="O96" s="133"/>
      <c r="P96" s="133"/>
      <c r="Q96" s="133"/>
      <c r="R96" s="133"/>
      <c r="S96" s="133"/>
    </row>
    <row r="97" spans="1:19" s="14" customFormat="1" ht="11.25">
      <c r="A97" s="11"/>
      <c r="B97" s="11"/>
      <c r="C97" s="11"/>
      <c r="D97" s="133"/>
      <c r="E97" s="133"/>
      <c r="F97" s="133"/>
      <c r="G97" s="133"/>
      <c r="H97" s="133"/>
      <c r="I97" s="133"/>
      <c r="K97" s="133"/>
      <c r="L97" s="133"/>
      <c r="M97" s="133"/>
      <c r="N97" s="133"/>
      <c r="O97" s="133"/>
      <c r="P97" s="133"/>
      <c r="Q97" s="133"/>
      <c r="R97" s="133"/>
      <c r="S97" s="133"/>
    </row>
    <row r="98" spans="1:19" s="14" customFormat="1" ht="11.25">
      <c r="A98" s="11"/>
      <c r="B98" s="11"/>
      <c r="C98" s="11"/>
      <c r="D98" s="133"/>
      <c r="E98" s="133"/>
      <c r="F98" s="133"/>
      <c r="G98" s="133"/>
      <c r="H98" s="133"/>
      <c r="I98" s="133"/>
      <c r="K98" s="133"/>
      <c r="L98" s="133"/>
      <c r="M98" s="133"/>
      <c r="N98" s="133"/>
      <c r="O98" s="133"/>
      <c r="P98" s="133"/>
      <c r="Q98" s="133"/>
      <c r="R98" s="133"/>
      <c r="S98" s="133"/>
    </row>
    <row r="99" spans="1:19" s="14" customFormat="1" ht="11.25">
      <c r="A99" s="11"/>
      <c r="B99" s="11"/>
      <c r="C99" s="11"/>
      <c r="D99" s="133"/>
      <c r="E99" s="133"/>
      <c r="F99" s="133"/>
      <c r="G99" s="133"/>
      <c r="H99" s="133"/>
      <c r="I99" s="133"/>
      <c r="K99" s="133"/>
      <c r="L99" s="133"/>
      <c r="M99" s="133"/>
      <c r="N99" s="133"/>
      <c r="O99" s="133"/>
      <c r="P99" s="133"/>
      <c r="Q99" s="133"/>
      <c r="R99" s="133"/>
      <c r="S99" s="133"/>
    </row>
    <row r="100" spans="1:19" s="14" customFormat="1" ht="11.25">
      <c r="A100" s="11"/>
      <c r="B100" s="11"/>
      <c r="C100" s="11"/>
      <c r="D100" s="133"/>
      <c r="E100" s="133"/>
      <c r="F100" s="133"/>
      <c r="G100" s="133"/>
      <c r="H100" s="133"/>
      <c r="I100" s="133"/>
      <c r="K100" s="133"/>
      <c r="L100" s="133"/>
      <c r="M100" s="133"/>
      <c r="N100" s="133"/>
      <c r="O100" s="133"/>
      <c r="P100" s="133"/>
      <c r="Q100" s="133"/>
      <c r="R100" s="133"/>
      <c r="S100" s="133"/>
    </row>
    <row r="101" spans="1:19" s="14" customFormat="1" ht="11.25">
      <c r="A101" s="11"/>
      <c r="B101" s="11"/>
      <c r="C101" s="11"/>
      <c r="D101" s="133"/>
      <c r="E101" s="133"/>
      <c r="F101" s="133"/>
      <c r="G101" s="133"/>
      <c r="H101" s="133"/>
      <c r="I101" s="133"/>
      <c r="K101" s="133"/>
      <c r="L101" s="133"/>
      <c r="M101" s="133"/>
      <c r="N101" s="133"/>
      <c r="O101" s="133"/>
      <c r="P101" s="133"/>
      <c r="Q101" s="133"/>
      <c r="R101" s="133"/>
      <c r="S101" s="133"/>
    </row>
    <row r="102" spans="1:19" s="14" customFormat="1" ht="11.25">
      <c r="A102" s="11"/>
      <c r="B102" s="11"/>
      <c r="C102" s="11"/>
      <c r="D102" s="133"/>
      <c r="E102" s="133"/>
      <c r="F102" s="133"/>
      <c r="G102" s="133"/>
      <c r="H102" s="133"/>
      <c r="I102" s="133"/>
      <c r="K102" s="133"/>
      <c r="L102" s="133"/>
      <c r="M102" s="133"/>
      <c r="N102" s="133"/>
      <c r="O102" s="133"/>
      <c r="P102" s="133"/>
      <c r="Q102" s="133"/>
      <c r="R102" s="133"/>
      <c r="S102" s="133"/>
    </row>
    <row r="103" spans="1:19" s="14" customFormat="1" ht="11.25">
      <c r="A103" s="11"/>
      <c r="B103" s="11"/>
      <c r="C103" s="11"/>
      <c r="D103" s="133"/>
      <c r="E103" s="133"/>
      <c r="F103" s="133"/>
      <c r="G103" s="133"/>
      <c r="H103" s="133"/>
      <c r="I103" s="133"/>
      <c r="K103" s="133"/>
      <c r="L103" s="133"/>
      <c r="M103" s="133"/>
      <c r="N103" s="133"/>
      <c r="O103" s="133"/>
      <c r="P103" s="133"/>
      <c r="Q103" s="133"/>
      <c r="R103" s="133"/>
      <c r="S103" s="133"/>
    </row>
    <row r="104" spans="1:19" s="14" customFormat="1" ht="11.25">
      <c r="A104" s="11"/>
      <c r="B104" s="11"/>
      <c r="C104" s="11"/>
      <c r="D104" s="133"/>
      <c r="E104" s="133"/>
      <c r="F104" s="133"/>
      <c r="G104" s="133"/>
      <c r="H104" s="133"/>
      <c r="I104" s="133"/>
      <c r="K104" s="133"/>
      <c r="L104" s="133"/>
      <c r="M104" s="133"/>
      <c r="N104" s="133"/>
      <c r="O104" s="133"/>
      <c r="P104" s="133"/>
      <c r="Q104" s="133"/>
      <c r="R104" s="133"/>
      <c r="S104" s="133"/>
    </row>
  </sheetData>
  <sheetProtection selectLockedCells="1"/>
  <mergeCells count="22">
    <mergeCell ref="H5:I5"/>
    <mergeCell ref="C6:C9"/>
    <mergeCell ref="A3:I3"/>
    <mergeCell ref="J3:T3"/>
    <mergeCell ref="J4:T4"/>
    <mergeCell ref="J5:L5"/>
    <mergeCell ref="M5:N5"/>
    <mergeCell ref="A4:I4"/>
    <mergeCell ref="J6:J9"/>
    <mergeCell ref="K6:O7"/>
    <mergeCell ref="P6:S7"/>
    <mergeCell ref="T6:T9"/>
    <mergeCell ref="K8:N8"/>
    <mergeCell ref="O8:O9"/>
    <mergeCell ref="P8:R8"/>
    <mergeCell ref="S8:S9"/>
    <mergeCell ref="B6:B9"/>
    <mergeCell ref="A6:A9"/>
    <mergeCell ref="E6:E9"/>
    <mergeCell ref="F8:I8"/>
    <mergeCell ref="F6:I7"/>
    <mergeCell ref="D6:D9"/>
  </mergeCells>
  <phoneticPr fontId="43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79" pageOrder="overThenDown" orientation="portrait" r:id="rId1"/>
  <headerFooter alignWithMargins="0"/>
  <colBreaks count="1" manualBreakCount="1">
    <brk id="9" max="3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40"/>
  <sheetViews>
    <sheetView view="pageBreakPreview" topLeftCell="G1" zoomScaleNormal="100" zoomScaleSheetLayoutView="100" workbookViewId="0">
      <selection activeCell="M28" sqref="M28"/>
    </sheetView>
  </sheetViews>
  <sheetFormatPr defaultColWidth="9" defaultRowHeight="14.25"/>
  <cols>
    <col min="4" max="5" width="9.125" bestFit="1" customWidth="1"/>
    <col min="7" max="9" width="9.125" bestFit="1" customWidth="1"/>
    <col min="11" max="11" width="11.375" bestFit="1" customWidth="1"/>
    <col min="12" max="12" width="9.125" bestFit="1" customWidth="1"/>
    <col min="13" max="13" width="11.375" bestFit="1" customWidth="1"/>
    <col min="14" max="14" width="9.25" bestFit="1" customWidth="1"/>
    <col min="15" max="15" width="10.375" bestFit="1" customWidth="1"/>
    <col min="16" max="16" width="11.375" bestFit="1" customWidth="1"/>
    <col min="17" max="17" width="10.375" bestFit="1" customWidth="1"/>
    <col min="18" max="18" width="11.375" bestFit="1" customWidth="1"/>
  </cols>
  <sheetData>
    <row r="1" spans="1:22" s="5" customFormat="1" ht="14.1" customHeight="1">
      <c r="A1" s="82"/>
      <c r="B1" s="82"/>
      <c r="C1" s="82"/>
      <c r="D1" s="125"/>
      <c r="E1" s="125"/>
      <c r="F1" s="125"/>
      <c r="G1" s="125"/>
      <c r="H1" s="125"/>
      <c r="I1" s="83" t="s">
        <v>245</v>
      </c>
      <c r="J1" s="82" t="s">
        <v>246</v>
      </c>
      <c r="K1" s="125"/>
      <c r="L1" s="82"/>
      <c r="M1" s="82"/>
      <c r="N1" s="125"/>
      <c r="O1" s="125"/>
      <c r="P1" s="125"/>
      <c r="Q1" s="125"/>
      <c r="R1" s="125"/>
      <c r="S1" s="125"/>
    </row>
    <row r="2" spans="1:22" s="5" customFormat="1" ht="14.1" customHeight="1">
      <c r="A2" s="82"/>
      <c r="B2" s="82"/>
      <c r="C2" s="82"/>
      <c r="D2" s="125"/>
      <c r="E2" s="125"/>
      <c r="F2" s="125"/>
      <c r="G2" s="125"/>
      <c r="H2" s="125"/>
      <c r="I2" s="83"/>
      <c r="J2" s="82"/>
      <c r="K2" s="125"/>
      <c r="L2" s="82"/>
      <c r="M2" s="82"/>
      <c r="N2" s="125"/>
      <c r="O2" s="125"/>
      <c r="P2" s="125"/>
      <c r="Q2" s="125"/>
      <c r="R2" s="125"/>
      <c r="S2" s="125"/>
    </row>
    <row r="3" spans="1:22" s="15" customFormat="1" ht="20.100000000000001" customHeight="1">
      <c r="A3" s="641" t="s">
        <v>148</v>
      </c>
      <c r="B3" s="641"/>
      <c r="C3" s="641"/>
      <c r="D3" s="641"/>
      <c r="E3" s="641"/>
      <c r="F3" s="641"/>
      <c r="G3" s="641"/>
      <c r="H3" s="641"/>
      <c r="I3" s="641"/>
      <c r="J3" s="641" t="s">
        <v>149</v>
      </c>
      <c r="K3" s="641"/>
      <c r="L3" s="641"/>
      <c r="M3" s="641"/>
      <c r="N3" s="641"/>
      <c r="O3" s="641"/>
      <c r="P3" s="641"/>
      <c r="Q3" s="641"/>
      <c r="R3" s="641"/>
      <c r="S3" s="641"/>
      <c r="T3" s="641"/>
      <c r="V3" s="209"/>
    </row>
    <row r="4" spans="1:22" s="16" customFormat="1" ht="24" customHeight="1">
      <c r="A4" s="840" t="s">
        <v>150</v>
      </c>
      <c r="B4" s="840"/>
      <c r="C4" s="840"/>
      <c r="D4" s="840"/>
      <c r="E4" s="840"/>
      <c r="F4" s="840"/>
      <c r="G4" s="840"/>
      <c r="H4" s="840"/>
      <c r="I4" s="840"/>
      <c r="J4" s="840" t="s">
        <v>151</v>
      </c>
      <c r="K4" s="840"/>
      <c r="L4" s="840"/>
      <c r="M4" s="840"/>
      <c r="N4" s="840"/>
      <c r="O4" s="840"/>
      <c r="P4" s="840"/>
      <c r="Q4" s="840"/>
      <c r="R4" s="840"/>
      <c r="S4" s="840"/>
      <c r="T4" s="840"/>
    </row>
    <row r="5" spans="1:22" s="17" customFormat="1" ht="18" customHeight="1" thickBot="1">
      <c r="A5" s="143" t="s">
        <v>247</v>
      </c>
      <c r="H5" s="914" t="s">
        <v>248</v>
      </c>
      <c r="I5" s="914"/>
      <c r="J5" s="918" t="s">
        <v>247</v>
      </c>
      <c r="K5" s="918"/>
      <c r="L5" s="918"/>
      <c r="M5" s="914" t="s">
        <v>101</v>
      </c>
      <c r="N5" s="914"/>
      <c r="P5" s="143"/>
      <c r="T5" s="112" t="s">
        <v>248</v>
      </c>
    </row>
    <row r="6" spans="1:22" s="14" customFormat="1" ht="15.95" customHeight="1">
      <c r="A6" s="841" t="s">
        <v>201</v>
      </c>
      <c r="B6" s="902" t="s">
        <v>251</v>
      </c>
      <c r="C6" s="915" t="s">
        <v>252</v>
      </c>
      <c r="D6" s="845" t="s">
        <v>253</v>
      </c>
      <c r="E6" s="845" t="s">
        <v>254</v>
      </c>
      <c r="F6" s="849" t="s">
        <v>255</v>
      </c>
      <c r="G6" s="911"/>
      <c r="H6" s="911"/>
      <c r="I6" s="911"/>
      <c r="J6" s="919" t="s">
        <v>201</v>
      </c>
      <c r="K6" s="922" t="s">
        <v>256</v>
      </c>
      <c r="L6" s="923"/>
      <c r="M6" s="923"/>
      <c r="N6" s="923"/>
      <c r="O6" s="924"/>
      <c r="P6" s="849" t="s">
        <v>257</v>
      </c>
      <c r="Q6" s="911"/>
      <c r="R6" s="911"/>
      <c r="S6" s="927"/>
      <c r="T6" s="849" t="s">
        <v>258</v>
      </c>
    </row>
    <row r="7" spans="1:22" s="14" customFormat="1" ht="15.95" customHeight="1">
      <c r="A7" s="938"/>
      <c r="B7" s="903"/>
      <c r="C7" s="916"/>
      <c r="D7" s="908"/>
      <c r="E7" s="908"/>
      <c r="F7" s="912"/>
      <c r="G7" s="913"/>
      <c r="H7" s="913"/>
      <c r="I7" s="913"/>
      <c r="J7" s="920"/>
      <c r="K7" s="925"/>
      <c r="L7" s="925"/>
      <c r="M7" s="925"/>
      <c r="N7" s="925"/>
      <c r="O7" s="926"/>
      <c r="P7" s="912"/>
      <c r="Q7" s="913"/>
      <c r="R7" s="913"/>
      <c r="S7" s="928"/>
      <c r="T7" s="936"/>
    </row>
    <row r="8" spans="1:22" s="14" customFormat="1" ht="30" customHeight="1">
      <c r="A8" s="938"/>
      <c r="B8" s="903"/>
      <c r="C8" s="916"/>
      <c r="D8" s="908"/>
      <c r="E8" s="908"/>
      <c r="F8" s="909" t="s">
        <v>259</v>
      </c>
      <c r="G8" s="910"/>
      <c r="H8" s="910"/>
      <c r="I8" s="910"/>
      <c r="J8" s="920"/>
      <c r="K8" s="932" t="s">
        <v>260</v>
      </c>
      <c r="L8" s="910"/>
      <c r="M8" s="910"/>
      <c r="N8" s="933"/>
      <c r="O8" s="934" t="s">
        <v>261</v>
      </c>
      <c r="P8" s="909" t="s">
        <v>262</v>
      </c>
      <c r="Q8" s="910"/>
      <c r="R8" s="933"/>
      <c r="S8" s="934" t="s">
        <v>261</v>
      </c>
      <c r="T8" s="936"/>
    </row>
    <row r="9" spans="1:22" s="14" customFormat="1" ht="36" customHeight="1">
      <c r="A9" s="842"/>
      <c r="B9" s="904"/>
      <c r="C9" s="917"/>
      <c r="D9" s="846"/>
      <c r="E9" s="846"/>
      <c r="F9" s="149"/>
      <c r="G9" s="150" t="s">
        <v>263</v>
      </c>
      <c r="H9" s="150" t="s">
        <v>264</v>
      </c>
      <c r="I9" s="151" t="s">
        <v>265</v>
      </c>
      <c r="J9" s="921"/>
      <c r="K9" s="152"/>
      <c r="L9" s="150" t="s">
        <v>266</v>
      </c>
      <c r="M9" s="150" t="s">
        <v>267</v>
      </c>
      <c r="N9" s="150" t="s">
        <v>268</v>
      </c>
      <c r="O9" s="935"/>
      <c r="P9" s="152"/>
      <c r="Q9" s="150" t="s">
        <v>269</v>
      </c>
      <c r="R9" s="150" t="s">
        <v>270</v>
      </c>
      <c r="S9" s="935"/>
      <c r="T9" s="937"/>
    </row>
    <row r="10" spans="1:22" s="21" customFormat="1" ht="17.100000000000001" customHeight="1">
      <c r="A10" s="126" t="s">
        <v>6</v>
      </c>
      <c r="B10" s="156" t="s">
        <v>30</v>
      </c>
      <c r="C10" s="156" t="s">
        <v>30</v>
      </c>
      <c r="D10" s="153">
        <v>2715085</v>
      </c>
      <c r="E10" s="154">
        <v>18992.719000000005</v>
      </c>
      <c r="F10" s="153">
        <v>1702775</v>
      </c>
      <c r="G10" s="153">
        <v>0</v>
      </c>
      <c r="H10" s="153">
        <v>394256</v>
      </c>
      <c r="I10" s="153">
        <v>1308519</v>
      </c>
      <c r="J10" s="142" t="s">
        <v>6</v>
      </c>
      <c r="K10" s="127">
        <v>164452</v>
      </c>
      <c r="L10" s="127">
        <v>0</v>
      </c>
      <c r="M10" s="127">
        <v>164452</v>
      </c>
      <c r="N10" s="127">
        <v>0</v>
      </c>
      <c r="O10" s="155">
        <v>804.22100000000023</v>
      </c>
      <c r="P10" s="157">
        <v>847858</v>
      </c>
      <c r="Q10" s="127">
        <v>146004</v>
      </c>
      <c r="R10" s="127">
        <v>701854</v>
      </c>
      <c r="S10" s="155">
        <v>18188.518</v>
      </c>
      <c r="T10" s="155">
        <v>68.8</v>
      </c>
    </row>
    <row r="11" spans="1:22" s="21" customFormat="1" ht="17.100000000000001" customHeight="1">
      <c r="A11" s="126" t="s">
        <v>7</v>
      </c>
      <c r="B11" s="156" t="s">
        <v>30</v>
      </c>
      <c r="C11" s="156" t="s">
        <v>30</v>
      </c>
      <c r="D11" s="153">
        <v>2709661</v>
      </c>
      <c r="E11" s="154">
        <v>19025.759999999998</v>
      </c>
      <c r="F11" s="153">
        <v>1713775</v>
      </c>
      <c r="G11" s="153">
        <v>0</v>
      </c>
      <c r="H11" s="153">
        <v>244133</v>
      </c>
      <c r="I11" s="153">
        <v>1469642</v>
      </c>
      <c r="J11" s="142" t="s">
        <v>7</v>
      </c>
      <c r="K11" s="127">
        <v>165092</v>
      </c>
      <c r="L11" s="127">
        <v>0</v>
      </c>
      <c r="M11" s="127">
        <v>165092</v>
      </c>
      <c r="N11" s="127">
        <v>0</v>
      </c>
      <c r="O11" s="155">
        <v>611.71</v>
      </c>
      <c r="P11" s="127">
        <v>728918</v>
      </c>
      <c r="Q11" s="127">
        <v>130846</v>
      </c>
      <c r="R11" s="127">
        <v>598072</v>
      </c>
      <c r="S11" s="155">
        <v>18412.09</v>
      </c>
      <c r="T11" s="155">
        <v>69.3</v>
      </c>
    </row>
    <row r="12" spans="1:22" s="21" customFormat="1" ht="17.100000000000001" customHeight="1">
      <c r="A12" s="126" t="s">
        <v>8</v>
      </c>
      <c r="B12" s="156" t="s">
        <v>30</v>
      </c>
      <c r="C12" s="156" t="s">
        <v>30</v>
      </c>
      <c r="D12" s="153">
        <v>2705226</v>
      </c>
      <c r="E12" s="154">
        <v>19029.150000000001</v>
      </c>
      <c r="F12" s="153">
        <v>1782639</v>
      </c>
      <c r="G12" s="153">
        <v>0</v>
      </c>
      <c r="H12" s="153">
        <v>217009</v>
      </c>
      <c r="I12" s="153">
        <v>1565630</v>
      </c>
      <c r="J12" s="126" t="s">
        <v>8</v>
      </c>
      <c r="K12" s="127">
        <v>163767</v>
      </c>
      <c r="L12" s="127">
        <v>0</v>
      </c>
      <c r="M12" s="127">
        <v>163478</v>
      </c>
      <c r="N12" s="127">
        <v>289</v>
      </c>
      <c r="O12" s="155">
        <v>686.74610000000007</v>
      </c>
      <c r="P12" s="127">
        <v>758820</v>
      </c>
      <c r="Q12" s="127">
        <v>92953</v>
      </c>
      <c r="R12" s="127">
        <v>665867</v>
      </c>
      <c r="S12" s="155">
        <v>18342.403900000001</v>
      </c>
      <c r="T12" s="155">
        <v>71.900000000000006</v>
      </c>
    </row>
    <row r="13" spans="1:22" s="21" customFormat="1" ht="17.100000000000001" customHeight="1">
      <c r="A13" s="126" t="s">
        <v>15</v>
      </c>
      <c r="B13" s="156" t="s">
        <v>30</v>
      </c>
      <c r="C13" s="156" t="s">
        <v>30</v>
      </c>
      <c r="D13" s="153">
        <v>2726815</v>
      </c>
      <c r="E13" s="154">
        <v>19025.199999999997</v>
      </c>
      <c r="F13" s="153">
        <v>1801456</v>
      </c>
      <c r="G13" s="153">
        <v>30</v>
      </c>
      <c r="H13" s="153">
        <v>216067</v>
      </c>
      <c r="I13" s="153">
        <v>1585359</v>
      </c>
      <c r="J13" s="126" t="s">
        <v>15</v>
      </c>
      <c r="K13" s="127">
        <v>169265</v>
      </c>
      <c r="L13" s="127">
        <v>0</v>
      </c>
      <c r="M13" s="127">
        <v>168165</v>
      </c>
      <c r="N13" s="127">
        <v>1100</v>
      </c>
      <c r="O13" s="155">
        <v>684.20000000000016</v>
      </c>
      <c r="P13" s="127">
        <v>756094</v>
      </c>
      <c r="Q13" s="127">
        <v>100859</v>
      </c>
      <c r="R13" s="127">
        <v>655235</v>
      </c>
      <c r="S13" s="155">
        <v>18340.999999999996</v>
      </c>
      <c r="T13" s="155">
        <v>0.72271899633821879</v>
      </c>
    </row>
    <row r="14" spans="1:22" s="21" customFormat="1" ht="17.100000000000001" customHeight="1">
      <c r="A14" s="128" t="s">
        <v>135</v>
      </c>
      <c r="B14" s="156" t="s">
        <v>30</v>
      </c>
      <c r="C14" s="156" t="s">
        <v>30</v>
      </c>
      <c r="D14" s="158">
        <f t="shared" ref="D14:I14" si="0">SUM(D16:D38)</f>
        <v>2739179</v>
      </c>
      <c r="E14" s="159">
        <f t="shared" si="0"/>
        <v>19017.865000000002</v>
      </c>
      <c r="F14" s="158">
        <f t="shared" si="0"/>
        <v>1863757</v>
      </c>
      <c r="G14" s="158">
        <f t="shared" si="0"/>
        <v>50</v>
      </c>
      <c r="H14" s="158">
        <f t="shared" si="0"/>
        <v>215935</v>
      </c>
      <c r="I14" s="158">
        <f t="shared" si="0"/>
        <v>1647772</v>
      </c>
      <c r="J14" s="128" t="s">
        <v>135</v>
      </c>
      <c r="K14" s="129">
        <f>SUM(K16:K38)</f>
        <v>175128</v>
      </c>
      <c r="L14" s="129">
        <f>SUM(L16:L38)</f>
        <v>33</v>
      </c>
      <c r="M14" s="129">
        <f t="shared" ref="M14:S14" si="1">SUM(M16:M38)</f>
        <v>174086</v>
      </c>
      <c r="N14" s="129">
        <f t="shared" si="1"/>
        <v>1009</v>
      </c>
      <c r="O14" s="160">
        <f t="shared" si="1"/>
        <v>756.19609999999989</v>
      </c>
      <c r="P14" s="129">
        <f t="shared" si="1"/>
        <v>504383</v>
      </c>
      <c r="Q14" s="129">
        <f t="shared" si="1"/>
        <v>60252</v>
      </c>
      <c r="R14" s="129">
        <f t="shared" si="1"/>
        <v>444131</v>
      </c>
      <c r="S14" s="161">
        <f t="shared" si="1"/>
        <v>18261.668900000001</v>
      </c>
      <c r="T14" s="210">
        <f>(F14+K14)/D14</f>
        <v>0.7443416439743441</v>
      </c>
    </row>
    <row r="15" spans="1:22" s="14" customFormat="1" ht="9.1999999999999993" customHeight="1">
      <c r="A15" s="142"/>
      <c r="B15" s="162"/>
      <c r="C15" s="162"/>
      <c r="D15" s="130"/>
      <c r="E15" s="211"/>
      <c r="F15" s="130"/>
      <c r="G15" s="130"/>
      <c r="H15" s="130"/>
      <c r="I15" s="130"/>
      <c r="J15" s="142"/>
      <c r="K15" s="212"/>
      <c r="L15" s="212"/>
      <c r="M15" s="212"/>
      <c r="N15" s="212"/>
      <c r="O15" s="213"/>
      <c r="P15" s="212"/>
      <c r="Q15" s="212"/>
      <c r="R15" s="212"/>
      <c r="S15" s="213"/>
      <c r="T15" s="155"/>
    </row>
    <row r="16" spans="1:22" s="27" customFormat="1" ht="16.7" customHeight="1">
      <c r="A16" s="131" t="s">
        <v>104</v>
      </c>
      <c r="B16" s="163" t="s">
        <v>30</v>
      </c>
      <c r="C16" s="163" t="s">
        <v>198</v>
      </c>
      <c r="D16" s="174">
        <v>521716</v>
      </c>
      <c r="E16" s="175">
        <v>1127.8499999999999</v>
      </c>
      <c r="F16" s="214">
        <f t="shared" ref="F16:F38" si="2">SUM(G16:I16)</f>
        <v>413641</v>
      </c>
      <c r="G16" s="174">
        <v>0</v>
      </c>
      <c r="H16" s="174">
        <v>0</v>
      </c>
      <c r="I16" s="174">
        <v>413641</v>
      </c>
      <c r="J16" s="164" t="s">
        <v>104</v>
      </c>
      <c r="K16" s="215">
        <f t="shared" ref="K16:K38" si="3">SUM(L16:N16)</f>
        <v>0</v>
      </c>
      <c r="L16" s="174">
        <v>0</v>
      </c>
      <c r="M16" s="174">
        <v>0</v>
      </c>
      <c r="N16" s="174">
        <v>0</v>
      </c>
      <c r="O16" s="175">
        <v>143.4</v>
      </c>
      <c r="P16" s="215">
        <f t="shared" ref="P16:P38" si="4">SUM(Q16:R16)</f>
        <v>99841</v>
      </c>
      <c r="Q16" s="216">
        <v>0</v>
      </c>
      <c r="R16" s="216">
        <v>99841</v>
      </c>
      <c r="S16" s="217">
        <f>E16-O16</f>
        <v>984.44999999999993</v>
      </c>
      <c r="T16" s="218">
        <f t="shared" ref="T16:T38" si="5">(F16+K16)/D16</f>
        <v>0.79284706621993573</v>
      </c>
    </row>
    <row r="17" spans="1:20" s="27" customFormat="1" ht="16.7" customHeight="1">
      <c r="A17" s="131" t="s">
        <v>105</v>
      </c>
      <c r="B17" s="163" t="s">
        <v>30</v>
      </c>
      <c r="C17" s="163" t="s">
        <v>198</v>
      </c>
      <c r="D17" s="174">
        <v>271869</v>
      </c>
      <c r="E17" s="175">
        <v>1324.3099999999997</v>
      </c>
      <c r="F17" s="214">
        <f t="shared" si="2"/>
        <v>232308</v>
      </c>
      <c r="G17" s="174">
        <v>0</v>
      </c>
      <c r="H17" s="174">
        <v>0</v>
      </c>
      <c r="I17" s="174">
        <v>232308</v>
      </c>
      <c r="J17" s="164" t="s">
        <v>105</v>
      </c>
      <c r="K17" s="215">
        <f t="shared" si="3"/>
        <v>0</v>
      </c>
      <c r="L17" s="174">
        <v>0</v>
      </c>
      <c r="M17" s="174">
        <v>0</v>
      </c>
      <c r="N17" s="174">
        <v>0</v>
      </c>
      <c r="O17" s="175">
        <v>122.88799999999999</v>
      </c>
      <c r="P17" s="215">
        <f t="shared" si="4"/>
        <v>28066</v>
      </c>
      <c r="Q17" s="216">
        <v>0</v>
      </c>
      <c r="R17" s="216">
        <v>28066</v>
      </c>
      <c r="S17" s="217">
        <f t="shared" ref="S17:S38" si="6">E17-O17</f>
        <v>1201.4219999999998</v>
      </c>
      <c r="T17" s="218">
        <f t="shared" si="5"/>
        <v>0.85448506449797512</v>
      </c>
    </row>
    <row r="18" spans="1:20" s="27" customFormat="1" ht="16.7" customHeight="1">
      <c r="A18" s="131" t="s">
        <v>106</v>
      </c>
      <c r="B18" s="163" t="s">
        <v>235</v>
      </c>
      <c r="C18" s="163" t="s">
        <v>198</v>
      </c>
      <c r="D18" s="174">
        <v>137920</v>
      </c>
      <c r="E18" s="175">
        <v>1008.9700000000001</v>
      </c>
      <c r="F18" s="214">
        <f t="shared" si="2"/>
        <v>96729</v>
      </c>
      <c r="G18" s="174">
        <v>0</v>
      </c>
      <c r="H18" s="174">
        <v>0</v>
      </c>
      <c r="I18" s="174">
        <v>96729</v>
      </c>
      <c r="J18" s="164" t="s">
        <v>106</v>
      </c>
      <c r="K18" s="215">
        <f t="shared" si="3"/>
        <v>0</v>
      </c>
      <c r="L18" s="174">
        <v>0</v>
      </c>
      <c r="M18" s="174">
        <v>0</v>
      </c>
      <c r="N18" s="174">
        <v>0</v>
      </c>
      <c r="O18" s="175">
        <v>16.820000000000004</v>
      </c>
      <c r="P18" s="215">
        <f t="shared" si="4"/>
        <v>41191</v>
      </c>
      <c r="Q18" s="216">
        <v>450</v>
      </c>
      <c r="R18" s="216">
        <v>40741</v>
      </c>
      <c r="S18" s="217">
        <f t="shared" si="6"/>
        <v>992.15000000000009</v>
      </c>
      <c r="T18" s="218">
        <f t="shared" si="5"/>
        <v>0.70134135730858471</v>
      </c>
    </row>
    <row r="19" spans="1:20" s="27" customFormat="1" ht="16.7" customHeight="1">
      <c r="A19" s="131" t="s">
        <v>107</v>
      </c>
      <c r="B19" s="163" t="s">
        <v>235</v>
      </c>
      <c r="C19" s="163" t="s">
        <v>198</v>
      </c>
      <c r="D19" s="174">
        <v>169490</v>
      </c>
      <c r="E19" s="175">
        <v>1520.8750000000002</v>
      </c>
      <c r="F19" s="214">
        <f t="shared" si="2"/>
        <v>128116</v>
      </c>
      <c r="G19" s="174">
        <v>0</v>
      </c>
      <c r="H19" s="174">
        <v>118387</v>
      </c>
      <c r="I19" s="174">
        <v>9729</v>
      </c>
      <c r="J19" s="164" t="s">
        <v>107</v>
      </c>
      <c r="K19" s="215">
        <f t="shared" si="3"/>
        <v>290</v>
      </c>
      <c r="L19" s="174">
        <v>0</v>
      </c>
      <c r="M19" s="174">
        <v>0</v>
      </c>
      <c r="N19" s="174">
        <v>290</v>
      </c>
      <c r="O19" s="175">
        <v>23.489000000000001</v>
      </c>
      <c r="P19" s="215">
        <f t="shared" si="4"/>
        <v>41084</v>
      </c>
      <c r="Q19" s="216">
        <v>0</v>
      </c>
      <c r="R19" s="216">
        <v>41084</v>
      </c>
      <c r="S19" s="217">
        <f t="shared" si="6"/>
        <v>1497.3860000000002</v>
      </c>
      <c r="T19" s="218">
        <f t="shared" si="5"/>
        <v>0.75760221841996578</v>
      </c>
    </row>
    <row r="20" spans="1:20" s="27" customFormat="1" ht="16.7" customHeight="1">
      <c r="A20" s="131" t="s">
        <v>108</v>
      </c>
      <c r="B20" s="163" t="s">
        <v>235</v>
      </c>
      <c r="C20" s="163" t="s">
        <v>198</v>
      </c>
      <c r="D20" s="174">
        <v>418744</v>
      </c>
      <c r="E20" s="175">
        <v>616.25000000000011</v>
      </c>
      <c r="F20" s="214">
        <f t="shared" si="2"/>
        <v>405124</v>
      </c>
      <c r="G20" s="174">
        <v>0</v>
      </c>
      <c r="H20" s="174">
        <v>296</v>
      </c>
      <c r="I20" s="174">
        <v>404828</v>
      </c>
      <c r="J20" s="164" t="s">
        <v>108</v>
      </c>
      <c r="K20" s="215">
        <f t="shared" si="3"/>
        <v>0</v>
      </c>
      <c r="L20" s="174">
        <v>0</v>
      </c>
      <c r="M20" s="174">
        <v>0</v>
      </c>
      <c r="N20" s="174">
        <v>0</v>
      </c>
      <c r="O20" s="175">
        <v>51.128</v>
      </c>
      <c r="P20" s="215">
        <f t="shared" si="4"/>
        <v>13620</v>
      </c>
      <c r="Q20" s="216">
        <v>1935</v>
      </c>
      <c r="R20" s="216">
        <v>11685</v>
      </c>
      <c r="S20" s="217">
        <f t="shared" si="6"/>
        <v>565.12200000000007</v>
      </c>
      <c r="T20" s="218">
        <f t="shared" si="5"/>
        <v>0.96747416082379689</v>
      </c>
    </row>
    <row r="21" spans="1:20" s="27" customFormat="1" ht="16.7" customHeight="1">
      <c r="A21" s="131" t="s">
        <v>109</v>
      </c>
      <c r="B21" s="163" t="s">
        <v>235</v>
      </c>
      <c r="C21" s="163" t="s">
        <v>198</v>
      </c>
      <c r="D21" s="174">
        <v>115016</v>
      </c>
      <c r="E21" s="175">
        <v>668.72</v>
      </c>
      <c r="F21" s="214">
        <f t="shared" si="2"/>
        <v>91053</v>
      </c>
      <c r="G21" s="174">
        <v>0</v>
      </c>
      <c r="H21" s="174">
        <v>2057</v>
      </c>
      <c r="I21" s="174">
        <v>88996</v>
      </c>
      <c r="J21" s="164" t="s">
        <v>109</v>
      </c>
      <c r="K21" s="215">
        <f t="shared" si="3"/>
        <v>0</v>
      </c>
      <c r="L21" s="174">
        <v>0</v>
      </c>
      <c r="M21" s="174">
        <v>0</v>
      </c>
      <c r="N21" s="174">
        <v>0</v>
      </c>
      <c r="O21" s="175">
        <v>21.790000000000003</v>
      </c>
      <c r="P21" s="215">
        <f t="shared" si="4"/>
        <v>4550</v>
      </c>
      <c r="Q21" s="216">
        <v>0</v>
      </c>
      <c r="R21" s="216">
        <v>4550</v>
      </c>
      <c r="S21" s="217">
        <f t="shared" si="6"/>
        <v>646.93000000000006</v>
      </c>
      <c r="T21" s="218">
        <f t="shared" si="5"/>
        <v>0.79165507407665026</v>
      </c>
    </row>
    <row r="22" spans="1:20" s="27" customFormat="1" ht="16.7" customHeight="1">
      <c r="A22" s="131" t="s">
        <v>110</v>
      </c>
      <c r="B22" s="163" t="s">
        <v>30</v>
      </c>
      <c r="C22" s="163" t="s">
        <v>198</v>
      </c>
      <c r="D22" s="174">
        <v>106386</v>
      </c>
      <c r="E22" s="175">
        <v>920.42000000000019</v>
      </c>
      <c r="F22" s="214">
        <f t="shared" si="2"/>
        <v>65724</v>
      </c>
      <c r="G22" s="174">
        <v>0</v>
      </c>
      <c r="H22" s="174">
        <v>65724</v>
      </c>
      <c r="I22" s="174">
        <v>0</v>
      </c>
      <c r="J22" s="164" t="s">
        <v>110</v>
      </c>
      <c r="K22" s="215">
        <f t="shared" si="3"/>
        <v>0</v>
      </c>
      <c r="L22" s="175">
        <v>0</v>
      </c>
      <c r="M22" s="175">
        <v>0</v>
      </c>
      <c r="N22" s="175">
        <v>0</v>
      </c>
      <c r="O22" s="175">
        <v>131.62</v>
      </c>
      <c r="P22" s="215">
        <f t="shared" si="4"/>
        <v>18624</v>
      </c>
      <c r="Q22" s="216">
        <v>0</v>
      </c>
      <c r="R22" s="216">
        <v>18624</v>
      </c>
      <c r="S22" s="217">
        <f t="shared" si="6"/>
        <v>788.80000000000018</v>
      </c>
      <c r="T22" s="218">
        <f t="shared" si="5"/>
        <v>0.61778805481924315</v>
      </c>
    </row>
    <row r="23" spans="1:20" s="27" customFormat="1" ht="16.7" customHeight="1">
      <c r="A23" s="131" t="s">
        <v>111</v>
      </c>
      <c r="B23" s="163" t="s">
        <v>30</v>
      </c>
      <c r="C23" s="163" t="s">
        <v>198</v>
      </c>
      <c r="D23" s="174">
        <v>105501</v>
      </c>
      <c r="E23" s="175">
        <v>1254.8400000000001</v>
      </c>
      <c r="F23" s="214">
        <f t="shared" si="2"/>
        <v>69825</v>
      </c>
      <c r="G23" s="174">
        <v>0</v>
      </c>
      <c r="H23" s="174">
        <v>460</v>
      </c>
      <c r="I23" s="174">
        <v>69365</v>
      </c>
      <c r="J23" s="164" t="s">
        <v>111</v>
      </c>
      <c r="K23" s="215">
        <f t="shared" si="3"/>
        <v>0</v>
      </c>
      <c r="L23" s="174">
        <v>0</v>
      </c>
      <c r="M23" s="174">
        <v>0</v>
      </c>
      <c r="N23" s="174">
        <v>0</v>
      </c>
      <c r="O23" s="175">
        <v>21.0441</v>
      </c>
      <c r="P23" s="215">
        <f t="shared" si="4"/>
        <v>22947</v>
      </c>
      <c r="Q23" s="216">
        <v>3206</v>
      </c>
      <c r="R23" s="216">
        <v>19741</v>
      </c>
      <c r="S23" s="217">
        <f t="shared" si="6"/>
        <v>1233.7959000000001</v>
      </c>
      <c r="T23" s="218">
        <f t="shared" si="5"/>
        <v>0.66184206784769817</v>
      </c>
    </row>
    <row r="24" spans="1:20" s="27" customFormat="1" ht="16.7" customHeight="1">
      <c r="A24" s="131" t="s">
        <v>112</v>
      </c>
      <c r="B24" s="163" t="s">
        <v>30</v>
      </c>
      <c r="C24" s="163" t="s">
        <v>198</v>
      </c>
      <c r="D24" s="174">
        <v>77304</v>
      </c>
      <c r="E24" s="175">
        <v>911.7349999999999</v>
      </c>
      <c r="F24" s="214">
        <f t="shared" si="2"/>
        <v>59680</v>
      </c>
      <c r="G24" s="174">
        <v>0</v>
      </c>
      <c r="H24" s="174">
        <v>0</v>
      </c>
      <c r="I24" s="174">
        <v>59680</v>
      </c>
      <c r="J24" s="164" t="s">
        <v>112</v>
      </c>
      <c r="K24" s="215">
        <f t="shared" si="3"/>
        <v>0</v>
      </c>
      <c r="L24" s="174">
        <v>0</v>
      </c>
      <c r="M24" s="174">
        <v>0</v>
      </c>
      <c r="N24" s="174">
        <v>0</v>
      </c>
      <c r="O24" s="175">
        <v>1.9349999999999998</v>
      </c>
      <c r="P24" s="215">
        <f t="shared" si="4"/>
        <v>6127</v>
      </c>
      <c r="Q24" s="216">
        <v>0</v>
      </c>
      <c r="R24" s="216">
        <v>6127</v>
      </c>
      <c r="S24" s="217">
        <f t="shared" si="6"/>
        <v>909.8</v>
      </c>
      <c r="T24" s="218">
        <f t="shared" si="5"/>
        <v>0.77201697195487939</v>
      </c>
    </row>
    <row r="25" spans="1:20" s="27" customFormat="1" ht="16.7" customHeight="1">
      <c r="A25" s="131" t="s">
        <v>113</v>
      </c>
      <c r="B25" s="163" t="s">
        <v>30</v>
      </c>
      <c r="C25" s="163" t="s">
        <v>198</v>
      </c>
      <c r="D25" s="174">
        <v>250352</v>
      </c>
      <c r="E25" s="175">
        <v>411.80999999999989</v>
      </c>
      <c r="F25" s="214">
        <f t="shared" si="2"/>
        <v>48339</v>
      </c>
      <c r="G25" s="174">
        <v>0</v>
      </c>
      <c r="H25" s="174">
        <v>2341</v>
      </c>
      <c r="I25" s="174">
        <v>45998</v>
      </c>
      <c r="J25" s="164" t="s">
        <v>113</v>
      </c>
      <c r="K25" s="215">
        <f t="shared" si="3"/>
        <v>173653</v>
      </c>
      <c r="L25" s="174">
        <v>0</v>
      </c>
      <c r="M25" s="174">
        <v>173653</v>
      </c>
      <c r="N25" s="174">
        <v>0</v>
      </c>
      <c r="O25" s="175">
        <v>44.279999999999994</v>
      </c>
      <c r="P25" s="215">
        <f t="shared" si="4"/>
        <v>9714</v>
      </c>
      <c r="Q25" s="216">
        <v>0</v>
      </c>
      <c r="R25" s="216">
        <v>9714</v>
      </c>
      <c r="S25" s="217">
        <f t="shared" si="6"/>
        <v>367.52999999999992</v>
      </c>
      <c r="T25" s="218">
        <f t="shared" si="5"/>
        <v>0.88671949894548474</v>
      </c>
    </row>
    <row r="26" spans="1:20" s="27" customFormat="1" ht="16.7" customHeight="1">
      <c r="A26" s="131" t="s">
        <v>114</v>
      </c>
      <c r="B26" s="163" t="s">
        <v>235</v>
      </c>
      <c r="C26" s="163" t="s">
        <v>198</v>
      </c>
      <c r="D26" s="174">
        <v>24699</v>
      </c>
      <c r="E26" s="175">
        <v>614.29500000000007</v>
      </c>
      <c r="F26" s="214">
        <f t="shared" si="2"/>
        <v>2246</v>
      </c>
      <c r="G26" s="174">
        <v>0</v>
      </c>
      <c r="H26" s="174">
        <v>0</v>
      </c>
      <c r="I26" s="174">
        <v>2246</v>
      </c>
      <c r="J26" s="164" t="s">
        <v>114</v>
      </c>
      <c r="K26" s="215">
        <f t="shared" si="3"/>
        <v>0</v>
      </c>
      <c r="L26" s="174">
        <v>0</v>
      </c>
      <c r="M26" s="174">
        <v>0</v>
      </c>
      <c r="N26" s="174">
        <v>0</v>
      </c>
      <c r="O26" s="175">
        <v>1.72</v>
      </c>
      <c r="P26" s="215">
        <f t="shared" si="4"/>
        <v>15598</v>
      </c>
      <c r="Q26" s="216">
        <v>3447</v>
      </c>
      <c r="R26" s="216">
        <v>12151</v>
      </c>
      <c r="S26" s="217">
        <f t="shared" si="6"/>
        <v>612.57500000000005</v>
      </c>
      <c r="T26" s="218">
        <f t="shared" si="5"/>
        <v>9.0934855662172562E-2</v>
      </c>
    </row>
    <row r="27" spans="1:20" s="27" customFormat="1" ht="16.7" customHeight="1">
      <c r="A27" s="131" t="s">
        <v>115</v>
      </c>
      <c r="B27" s="163" t="s">
        <v>30</v>
      </c>
      <c r="C27" s="163" t="s">
        <v>198</v>
      </c>
      <c r="D27" s="174">
        <v>58222</v>
      </c>
      <c r="E27" s="175">
        <v>1175.7199999999998</v>
      </c>
      <c r="F27" s="214">
        <f t="shared" si="2"/>
        <v>21685</v>
      </c>
      <c r="G27" s="174">
        <v>0</v>
      </c>
      <c r="H27" s="174">
        <v>182</v>
      </c>
      <c r="I27" s="174">
        <v>21503</v>
      </c>
      <c r="J27" s="164" t="s">
        <v>115</v>
      </c>
      <c r="K27" s="215">
        <f t="shared" si="3"/>
        <v>0</v>
      </c>
      <c r="L27" s="174">
        <v>0</v>
      </c>
      <c r="M27" s="174">
        <v>0</v>
      </c>
      <c r="N27" s="174">
        <v>0</v>
      </c>
      <c r="O27" s="175">
        <v>5.09</v>
      </c>
      <c r="P27" s="215">
        <f t="shared" si="4"/>
        <v>7058</v>
      </c>
      <c r="Q27" s="216">
        <v>0</v>
      </c>
      <c r="R27" s="216">
        <v>7058</v>
      </c>
      <c r="S27" s="217">
        <f t="shared" si="6"/>
        <v>1170.6299999999999</v>
      </c>
      <c r="T27" s="218">
        <f t="shared" si="5"/>
        <v>0.37245371165538799</v>
      </c>
    </row>
    <row r="28" spans="1:20" s="27" customFormat="1" ht="16.7" customHeight="1">
      <c r="A28" s="131" t="s">
        <v>116</v>
      </c>
      <c r="B28" s="163" t="s">
        <v>235</v>
      </c>
      <c r="C28" s="163" t="s">
        <v>198</v>
      </c>
      <c r="D28" s="174">
        <v>26745</v>
      </c>
      <c r="E28" s="175">
        <v>842.7</v>
      </c>
      <c r="F28" s="214">
        <f t="shared" si="2"/>
        <v>4613</v>
      </c>
      <c r="G28" s="174">
        <v>0</v>
      </c>
      <c r="H28" s="174">
        <v>4613</v>
      </c>
      <c r="I28" s="174">
        <v>0</v>
      </c>
      <c r="J28" s="164" t="s">
        <v>116</v>
      </c>
      <c r="K28" s="215">
        <f t="shared" si="3"/>
        <v>0</v>
      </c>
      <c r="L28" s="174">
        <v>0</v>
      </c>
      <c r="M28" s="174">
        <v>0</v>
      </c>
      <c r="N28" s="174">
        <v>0</v>
      </c>
      <c r="O28" s="175">
        <v>0.79999999999999993</v>
      </c>
      <c r="P28" s="215">
        <f t="shared" si="4"/>
        <v>17172</v>
      </c>
      <c r="Q28" s="216">
        <v>12152</v>
      </c>
      <c r="R28" s="216">
        <v>5020</v>
      </c>
      <c r="S28" s="217">
        <f t="shared" si="6"/>
        <v>841.90000000000009</v>
      </c>
      <c r="T28" s="218">
        <f t="shared" si="5"/>
        <v>0.17248083753972704</v>
      </c>
    </row>
    <row r="29" spans="1:20" s="27" customFormat="1" ht="16.7" customHeight="1">
      <c r="A29" s="131" t="s">
        <v>117</v>
      </c>
      <c r="B29" s="163" t="s">
        <v>30</v>
      </c>
      <c r="C29" s="163" t="s">
        <v>198</v>
      </c>
      <c r="D29" s="174">
        <v>18379</v>
      </c>
      <c r="E29" s="175">
        <v>815.78</v>
      </c>
      <c r="F29" s="214">
        <f t="shared" si="2"/>
        <v>9129</v>
      </c>
      <c r="G29" s="174">
        <v>0</v>
      </c>
      <c r="H29" s="174">
        <v>0</v>
      </c>
      <c r="I29" s="174">
        <v>9129</v>
      </c>
      <c r="J29" s="164" t="s">
        <v>117</v>
      </c>
      <c r="K29" s="215">
        <f t="shared" si="3"/>
        <v>0</v>
      </c>
      <c r="L29" s="174">
        <v>0</v>
      </c>
      <c r="M29" s="174">
        <v>0</v>
      </c>
      <c r="N29" s="174">
        <v>0</v>
      </c>
      <c r="O29" s="175">
        <v>2.3609999999999998</v>
      </c>
      <c r="P29" s="215">
        <f t="shared" si="4"/>
        <v>6923</v>
      </c>
      <c r="Q29" s="216">
        <v>360</v>
      </c>
      <c r="R29" s="216">
        <v>6563</v>
      </c>
      <c r="S29" s="217">
        <f t="shared" si="6"/>
        <v>813.41899999999998</v>
      </c>
      <c r="T29" s="218">
        <f t="shared" si="5"/>
        <v>0.49670819957560258</v>
      </c>
    </row>
    <row r="30" spans="1:20" s="27" customFormat="1" ht="16.7" customHeight="1">
      <c r="A30" s="131" t="s">
        <v>118</v>
      </c>
      <c r="B30" s="163" t="s">
        <v>30</v>
      </c>
      <c r="C30" s="163" t="s">
        <v>198</v>
      </c>
      <c r="D30" s="174">
        <v>41259</v>
      </c>
      <c r="E30" s="175">
        <v>741</v>
      </c>
      <c r="F30" s="214">
        <f t="shared" si="2"/>
        <v>29740</v>
      </c>
      <c r="G30" s="174">
        <v>0</v>
      </c>
      <c r="H30" s="174">
        <v>0</v>
      </c>
      <c r="I30" s="174">
        <v>29740</v>
      </c>
      <c r="J30" s="164" t="s">
        <v>118</v>
      </c>
      <c r="K30" s="215">
        <f t="shared" si="3"/>
        <v>0</v>
      </c>
      <c r="L30" s="174">
        <v>0</v>
      </c>
      <c r="M30" s="174">
        <v>0</v>
      </c>
      <c r="N30" s="174">
        <v>0</v>
      </c>
      <c r="O30" s="175">
        <v>7.0000000000000009</v>
      </c>
      <c r="P30" s="215">
        <f t="shared" si="4"/>
        <v>11519</v>
      </c>
      <c r="Q30" s="216">
        <v>0</v>
      </c>
      <c r="R30" s="216">
        <v>11519</v>
      </c>
      <c r="S30" s="217">
        <f t="shared" si="6"/>
        <v>734</v>
      </c>
      <c r="T30" s="218">
        <f t="shared" si="5"/>
        <v>0.72081242880341256</v>
      </c>
    </row>
    <row r="31" spans="1:20" s="27" customFormat="1" ht="16.7" customHeight="1">
      <c r="A31" s="131" t="s">
        <v>119</v>
      </c>
      <c r="B31" s="163" t="s">
        <v>30</v>
      </c>
      <c r="C31" s="163" t="s">
        <v>198</v>
      </c>
      <c r="D31" s="174">
        <v>44915</v>
      </c>
      <c r="E31" s="175">
        <v>696.81999999999994</v>
      </c>
      <c r="F31" s="214">
        <f t="shared" si="2"/>
        <v>23118</v>
      </c>
      <c r="G31" s="174">
        <v>0</v>
      </c>
      <c r="H31" s="174">
        <v>18727</v>
      </c>
      <c r="I31" s="174">
        <v>4391</v>
      </c>
      <c r="J31" s="164" t="s">
        <v>119</v>
      </c>
      <c r="K31" s="215">
        <f t="shared" si="3"/>
        <v>0</v>
      </c>
      <c r="L31" s="174">
        <v>0</v>
      </c>
      <c r="M31" s="174">
        <v>0</v>
      </c>
      <c r="N31" s="174">
        <v>0</v>
      </c>
      <c r="O31" s="175">
        <v>8</v>
      </c>
      <c r="P31" s="215">
        <f t="shared" si="4"/>
        <v>21797</v>
      </c>
      <c r="Q31" s="216">
        <v>0</v>
      </c>
      <c r="R31" s="216">
        <v>21797</v>
      </c>
      <c r="S31" s="217">
        <f t="shared" si="6"/>
        <v>688.81999999999994</v>
      </c>
      <c r="T31" s="218">
        <f t="shared" si="5"/>
        <v>0.51470555493710346</v>
      </c>
    </row>
    <row r="32" spans="1:20" s="27" customFormat="1" ht="16.7" customHeight="1">
      <c r="A32" s="131" t="s">
        <v>120</v>
      </c>
      <c r="B32" s="163" t="s">
        <v>235</v>
      </c>
      <c r="C32" s="163" t="s">
        <v>198</v>
      </c>
      <c r="D32" s="174">
        <v>36879</v>
      </c>
      <c r="E32" s="175">
        <v>375.73999999999995</v>
      </c>
      <c r="F32" s="214">
        <f t="shared" si="2"/>
        <v>19413</v>
      </c>
      <c r="G32" s="174">
        <v>0</v>
      </c>
      <c r="H32" s="174">
        <v>168</v>
      </c>
      <c r="I32" s="174">
        <v>19245</v>
      </c>
      <c r="J32" s="164" t="s">
        <v>120</v>
      </c>
      <c r="K32" s="215">
        <f t="shared" si="3"/>
        <v>1185</v>
      </c>
      <c r="L32" s="174">
        <v>33</v>
      </c>
      <c r="M32" s="174">
        <v>433</v>
      </c>
      <c r="N32" s="174">
        <v>719</v>
      </c>
      <c r="O32" s="175">
        <v>22.76</v>
      </c>
      <c r="P32" s="215">
        <f t="shared" si="4"/>
        <v>6247</v>
      </c>
      <c r="Q32" s="216">
        <v>0</v>
      </c>
      <c r="R32" s="216">
        <v>6247</v>
      </c>
      <c r="S32" s="217">
        <f t="shared" si="6"/>
        <v>352.97999999999996</v>
      </c>
      <c r="T32" s="218">
        <f t="shared" si="5"/>
        <v>0.55852924428536566</v>
      </c>
    </row>
    <row r="33" spans="1:20" s="27" customFormat="1" ht="16.7" customHeight="1">
      <c r="A33" s="131" t="s">
        <v>121</v>
      </c>
      <c r="B33" s="163" t="s">
        <v>30</v>
      </c>
      <c r="C33" s="163" t="s">
        <v>198</v>
      </c>
      <c r="D33" s="174">
        <v>46709</v>
      </c>
      <c r="E33" s="175">
        <v>616.14</v>
      </c>
      <c r="F33" s="214">
        <f t="shared" si="2"/>
        <v>13977</v>
      </c>
      <c r="G33" s="174">
        <v>0</v>
      </c>
      <c r="H33" s="174">
        <v>0</v>
      </c>
      <c r="I33" s="174">
        <v>13977</v>
      </c>
      <c r="J33" s="164" t="s">
        <v>121</v>
      </c>
      <c r="K33" s="215">
        <f t="shared" si="3"/>
        <v>0</v>
      </c>
      <c r="L33" s="174">
        <v>0</v>
      </c>
      <c r="M33" s="174">
        <v>0</v>
      </c>
      <c r="N33" s="174">
        <v>0</v>
      </c>
      <c r="O33" s="175">
        <v>2.7399999999999998</v>
      </c>
      <c r="P33" s="215">
        <f t="shared" si="4"/>
        <v>32732</v>
      </c>
      <c r="Q33" s="216">
        <v>0</v>
      </c>
      <c r="R33" s="216">
        <v>32732</v>
      </c>
      <c r="S33" s="217">
        <f t="shared" si="6"/>
        <v>613.4</v>
      </c>
      <c r="T33" s="218">
        <f t="shared" si="5"/>
        <v>0.29923569333533151</v>
      </c>
    </row>
    <row r="34" spans="1:20" s="27" customFormat="1" ht="16.7" customHeight="1">
      <c r="A34" s="131" t="s">
        <v>122</v>
      </c>
      <c r="B34" s="163" t="s">
        <v>235</v>
      </c>
      <c r="C34" s="163" t="s">
        <v>198</v>
      </c>
      <c r="D34" s="174">
        <v>121945</v>
      </c>
      <c r="E34" s="175">
        <v>450.86</v>
      </c>
      <c r="F34" s="214">
        <f t="shared" si="2"/>
        <v>82322</v>
      </c>
      <c r="G34" s="174">
        <v>0</v>
      </c>
      <c r="H34" s="174">
        <v>0</v>
      </c>
      <c r="I34" s="174">
        <v>82322</v>
      </c>
      <c r="J34" s="164" t="s">
        <v>122</v>
      </c>
      <c r="K34" s="215">
        <f t="shared" si="3"/>
        <v>0</v>
      </c>
      <c r="L34" s="174">
        <v>0</v>
      </c>
      <c r="M34" s="174">
        <v>0</v>
      </c>
      <c r="N34" s="174">
        <v>0</v>
      </c>
      <c r="O34" s="175">
        <v>53.249999999999993</v>
      </c>
      <c r="P34" s="215">
        <f t="shared" si="4"/>
        <v>24574</v>
      </c>
      <c r="Q34" s="216">
        <v>13241</v>
      </c>
      <c r="R34" s="216">
        <v>11333</v>
      </c>
      <c r="S34" s="217">
        <f t="shared" si="6"/>
        <v>397.61</v>
      </c>
      <c r="T34" s="218">
        <f t="shared" si="5"/>
        <v>0.67507482881626968</v>
      </c>
    </row>
    <row r="35" spans="1:20" s="27" customFormat="1" ht="16.7" customHeight="1">
      <c r="A35" s="131" t="s">
        <v>123</v>
      </c>
      <c r="B35" s="163" t="s">
        <v>235</v>
      </c>
      <c r="C35" s="163" t="s">
        <v>198</v>
      </c>
      <c r="D35" s="174">
        <v>46980</v>
      </c>
      <c r="E35" s="175">
        <v>660.09</v>
      </c>
      <c r="F35" s="214">
        <f t="shared" si="2"/>
        <v>15154</v>
      </c>
      <c r="G35" s="174">
        <v>0</v>
      </c>
      <c r="H35" s="174">
        <v>1920</v>
      </c>
      <c r="I35" s="174">
        <v>13234</v>
      </c>
      <c r="J35" s="164" t="s">
        <v>123</v>
      </c>
      <c r="K35" s="215">
        <f t="shared" si="3"/>
        <v>0</v>
      </c>
      <c r="L35" s="174">
        <v>0</v>
      </c>
      <c r="M35" s="174">
        <v>0</v>
      </c>
      <c r="N35" s="174">
        <v>0</v>
      </c>
      <c r="O35" s="175">
        <v>58.7</v>
      </c>
      <c r="P35" s="215">
        <f t="shared" si="4"/>
        <v>8882</v>
      </c>
      <c r="Q35" s="216">
        <v>2718</v>
      </c>
      <c r="R35" s="216">
        <v>6164</v>
      </c>
      <c r="S35" s="217">
        <f t="shared" si="6"/>
        <v>601.39</v>
      </c>
      <c r="T35" s="218">
        <f t="shared" si="5"/>
        <v>0.32256279267773519</v>
      </c>
    </row>
    <row r="36" spans="1:20" s="27" customFormat="1" ht="16.7" customHeight="1">
      <c r="A36" s="131" t="s">
        <v>124</v>
      </c>
      <c r="B36" s="163" t="s">
        <v>30</v>
      </c>
      <c r="C36" s="163" t="s">
        <v>198</v>
      </c>
      <c r="D36" s="174">
        <v>34440</v>
      </c>
      <c r="E36" s="175">
        <v>1201.0000000000002</v>
      </c>
      <c r="F36" s="214">
        <f t="shared" si="2"/>
        <v>18280</v>
      </c>
      <c r="G36" s="174">
        <v>0</v>
      </c>
      <c r="H36" s="174">
        <v>0</v>
      </c>
      <c r="I36" s="174">
        <v>18280</v>
      </c>
      <c r="J36" s="164" t="s">
        <v>124</v>
      </c>
      <c r="K36" s="215">
        <f t="shared" si="3"/>
        <v>0</v>
      </c>
      <c r="L36" s="174">
        <v>0</v>
      </c>
      <c r="M36" s="174">
        <v>0</v>
      </c>
      <c r="N36" s="174">
        <v>0</v>
      </c>
      <c r="O36" s="176">
        <v>6.7510000000000003</v>
      </c>
      <c r="P36" s="215">
        <f t="shared" si="4"/>
        <v>16160</v>
      </c>
      <c r="Q36" s="216">
        <v>0</v>
      </c>
      <c r="R36" s="216">
        <v>16160</v>
      </c>
      <c r="S36" s="217">
        <f t="shared" si="6"/>
        <v>1194.2490000000003</v>
      </c>
      <c r="T36" s="218">
        <f t="shared" si="5"/>
        <v>0.53077816492450636</v>
      </c>
    </row>
    <row r="37" spans="1:20" s="27" customFormat="1" ht="16.7" customHeight="1">
      <c r="A37" s="131" t="s">
        <v>125</v>
      </c>
      <c r="B37" s="163" t="s">
        <v>236</v>
      </c>
      <c r="C37" s="163" t="s">
        <v>198</v>
      </c>
      <c r="D37" s="174">
        <v>52864</v>
      </c>
      <c r="E37" s="175">
        <v>989.04</v>
      </c>
      <c r="F37" s="214">
        <f t="shared" si="2"/>
        <v>13398</v>
      </c>
      <c r="G37" s="174">
        <v>50</v>
      </c>
      <c r="H37" s="174">
        <v>1060</v>
      </c>
      <c r="I37" s="174">
        <v>12288</v>
      </c>
      <c r="J37" s="164" t="s">
        <v>125</v>
      </c>
      <c r="K37" s="215">
        <f t="shared" si="3"/>
        <v>0</v>
      </c>
      <c r="L37" s="174">
        <v>0</v>
      </c>
      <c r="M37" s="174">
        <v>0</v>
      </c>
      <c r="N37" s="174">
        <v>0</v>
      </c>
      <c r="O37" s="175">
        <v>8.23</v>
      </c>
      <c r="P37" s="215">
        <f t="shared" si="4"/>
        <v>39466</v>
      </c>
      <c r="Q37" s="216">
        <v>15007</v>
      </c>
      <c r="R37" s="216">
        <v>24459</v>
      </c>
      <c r="S37" s="217">
        <f t="shared" si="6"/>
        <v>980.81</v>
      </c>
      <c r="T37" s="218">
        <f t="shared" si="5"/>
        <v>0.2534427966101695</v>
      </c>
    </row>
    <row r="38" spans="1:20" s="27" customFormat="1" ht="16.5" customHeight="1" thickBot="1">
      <c r="A38" s="132" t="s">
        <v>126</v>
      </c>
      <c r="B38" s="165" t="s">
        <v>236</v>
      </c>
      <c r="C38" s="165" t="s">
        <v>198</v>
      </c>
      <c r="D38" s="194">
        <v>10845</v>
      </c>
      <c r="E38" s="195">
        <v>72.900000000000006</v>
      </c>
      <c r="F38" s="166">
        <f t="shared" si="2"/>
        <v>143</v>
      </c>
      <c r="G38" s="194">
        <v>0</v>
      </c>
      <c r="H38" s="194">
        <v>0</v>
      </c>
      <c r="I38" s="194">
        <v>143</v>
      </c>
      <c r="J38" s="221" t="s">
        <v>126</v>
      </c>
      <c r="K38" s="168">
        <f t="shared" si="3"/>
        <v>0</v>
      </c>
      <c r="L38" s="194">
        <v>0</v>
      </c>
      <c r="M38" s="194">
        <v>0</v>
      </c>
      <c r="N38" s="194">
        <v>0</v>
      </c>
      <c r="O38" s="194">
        <v>0.4</v>
      </c>
      <c r="P38" s="168">
        <f t="shared" si="4"/>
        <v>10491</v>
      </c>
      <c r="Q38" s="219">
        <v>7736</v>
      </c>
      <c r="R38" s="219">
        <v>2755</v>
      </c>
      <c r="S38" s="169">
        <f t="shared" si="6"/>
        <v>72.5</v>
      </c>
      <c r="T38" s="220">
        <f t="shared" si="5"/>
        <v>1.3185799907791609E-2</v>
      </c>
    </row>
    <row r="39" spans="1:20" s="100" customFormat="1" ht="11.1" customHeight="1">
      <c r="A39" s="140" t="s">
        <v>271</v>
      </c>
      <c r="B39" s="170"/>
      <c r="C39" s="170"/>
      <c r="D39" s="170"/>
      <c r="E39" s="170"/>
      <c r="F39" s="170"/>
      <c r="G39" s="170"/>
      <c r="H39" s="170"/>
      <c r="I39" s="171" t="s">
        <v>103</v>
      </c>
      <c r="J39" s="140" t="s">
        <v>273</v>
      </c>
      <c r="K39" s="171"/>
      <c r="L39" s="170"/>
      <c r="M39" s="170"/>
      <c r="N39" s="170"/>
      <c r="O39" s="170"/>
      <c r="P39" s="170"/>
      <c r="Q39" s="170"/>
      <c r="R39" s="140"/>
      <c r="S39" s="171"/>
      <c r="T39" s="171" t="s">
        <v>103</v>
      </c>
    </row>
    <row r="40" spans="1:20" s="113" customFormat="1" ht="11.1" customHeight="1">
      <c r="A40" s="139" t="s">
        <v>274</v>
      </c>
      <c r="B40" s="172"/>
      <c r="C40" s="172"/>
      <c r="D40" s="173"/>
      <c r="E40" s="173"/>
      <c r="F40" s="173"/>
      <c r="G40" s="173"/>
      <c r="H40" s="173"/>
      <c r="I40" s="173"/>
      <c r="J40" s="139" t="s">
        <v>274</v>
      </c>
      <c r="K40" s="173"/>
      <c r="L40" s="173"/>
      <c r="M40" s="173"/>
      <c r="N40" s="173"/>
      <c r="O40" s="173"/>
      <c r="P40" s="173"/>
      <c r="Q40" s="173"/>
      <c r="R40" s="173"/>
      <c r="S40" s="173"/>
      <c r="T40" s="141"/>
    </row>
  </sheetData>
  <mergeCells count="22">
    <mergeCell ref="A3:I3"/>
    <mergeCell ref="J3:T3"/>
    <mergeCell ref="A4:I4"/>
    <mergeCell ref="J4:T4"/>
    <mergeCell ref="H5:I5"/>
    <mergeCell ref="J5:L5"/>
    <mergeCell ref="M5:N5"/>
    <mergeCell ref="A6:A9"/>
    <mergeCell ref="B6:B9"/>
    <mergeCell ref="C6:C9"/>
    <mergeCell ref="D6:D9"/>
    <mergeCell ref="E6:E9"/>
    <mergeCell ref="K6:O7"/>
    <mergeCell ref="P6:S7"/>
    <mergeCell ref="T6:T9"/>
    <mergeCell ref="F8:I8"/>
    <mergeCell ref="K8:N8"/>
    <mergeCell ref="O8:O9"/>
    <mergeCell ref="P8:R8"/>
    <mergeCell ref="S8:S9"/>
    <mergeCell ref="F6:I7"/>
    <mergeCell ref="J6:J9"/>
  </mergeCells>
  <phoneticPr fontId="24" type="noConversion"/>
  <conditionalFormatting sqref="D15:D37">
    <cfRule type="expression" dxfId="1" priority="2" stopIfTrue="1">
      <formula>(SUMPRODUCT(D15:D15)-ROUNDDOWN(D15,1))&gt;0</formula>
    </cfRule>
  </conditionalFormatting>
  <conditionalFormatting sqref="D16:D38">
    <cfRule type="expression" dxfId="0" priority="1" stopIfTrue="1">
      <formula>(SUMPRODUCT(D16:D16)-ROUNDDOWN(D16,1))&gt;0</formula>
    </cfRule>
  </conditionalFormatting>
  <pageMargins left="0.7" right="0.7" top="0.75" bottom="0.75" header="0.3" footer="0.3"/>
  <pageSetup paperSize="9" orientation="portrait" r:id="rId1"/>
  <colBreaks count="1" manualBreakCount="1">
    <brk id="1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view="pageBreakPreview" zoomScaleNormal="100" zoomScaleSheetLayoutView="100" workbookViewId="0">
      <selection activeCell="N68" sqref="N68"/>
    </sheetView>
  </sheetViews>
  <sheetFormatPr defaultColWidth="9" defaultRowHeight="14.25"/>
  <cols>
    <col min="1" max="1" width="6.125" style="29" customWidth="1"/>
    <col min="2" max="2" width="11.625" style="251" customWidth="1"/>
    <col min="3" max="3" width="12.625" style="323" customWidth="1"/>
    <col min="4" max="4" width="12.25" style="323" customWidth="1"/>
    <col min="5" max="5" width="12.625" style="323" customWidth="1"/>
    <col min="6" max="6" width="14.625" style="323" customWidth="1"/>
    <col min="7" max="7" width="12.625" style="323" customWidth="1"/>
    <col min="8" max="8" width="0" style="251" hidden="1" customWidth="1"/>
    <col min="9" max="10" width="9" style="251"/>
    <col min="11" max="11" width="12.625" style="251" bestFit="1" customWidth="1"/>
    <col min="12" max="16384" width="9" style="251"/>
  </cols>
  <sheetData>
    <row r="1" spans="1:11" s="621" customFormat="1" ht="14.1" customHeight="1">
      <c r="A1" s="307"/>
      <c r="C1" s="315"/>
      <c r="D1" s="563"/>
      <c r="E1" s="315"/>
      <c r="F1" s="315"/>
      <c r="G1" s="13" t="s">
        <v>672</v>
      </c>
    </row>
    <row r="2" spans="1:11" ht="14.1" customHeight="1">
      <c r="A2" s="307"/>
      <c r="D2" s="566"/>
    </row>
    <row r="3" spans="1:11" s="553" customFormat="1" ht="20.100000000000001" customHeight="1">
      <c r="A3" s="756" t="s">
        <v>690</v>
      </c>
      <c r="B3" s="756"/>
      <c r="C3" s="756"/>
      <c r="D3" s="756"/>
      <c r="E3" s="756"/>
      <c r="F3" s="756"/>
      <c r="G3" s="756"/>
    </row>
    <row r="4" spans="1:11" s="551" customFormat="1" ht="24" customHeight="1">
      <c r="A4" s="757" t="s">
        <v>692</v>
      </c>
      <c r="B4" s="757"/>
      <c r="C4" s="757"/>
      <c r="D4" s="757"/>
      <c r="E4" s="757"/>
      <c r="F4" s="757"/>
      <c r="G4" s="757"/>
    </row>
    <row r="5" spans="1:11" s="316" customFormat="1" ht="18" customHeight="1" thickBot="1">
      <c r="A5" s="318" t="s">
        <v>675</v>
      </c>
      <c r="C5" s="306"/>
      <c r="D5" s="308"/>
      <c r="E5" s="306"/>
      <c r="F5" s="306"/>
      <c r="G5" s="19" t="s">
        <v>676</v>
      </c>
    </row>
    <row r="6" spans="1:11" s="552" customFormat="1" ht="13.35" customHeight="1">
      <c r="A6" s="941" t="s">
        <v>0</v>
      </c>
      <c r="B6" s="942"/>
      <c r="C6" s="947" t="s">
        <v>605</v>
      </c>
      <c r="D6" s="948"/>
      <c r="E6" s="949"/>
      <c r="F6" s="950" t="s">
        <v>606</v>
      </c>
      <c r="G6" s="953" t="s">
        <v>607</v>
      </c>
    </row>
    <row r="7" spans="1:11" s="552" customFormat="1" ht="13.35" customHeight="1">
      <c r="A7" s="943"/>
      <c r="B7" s="944"/>
      <c r="C7" s="956" t="s">
        <v>608</v>
      </c>
      <c r="D7" s="959" t="s">
        <v>609</v>
      </c>
      <c r="E7" s="962" t="s">
        <v>610</v>
      </c>
      <c r="F7" s="951"/>
      <c r="G7" s="954"/>
    </row>
    <row r="8" spans="1:11" s="552" customFormat="1" ht="13.35" customHeight="1">
      <c r="A8" s="943"/>
      <c r="B8" s="944"/>
      <c r="C8" s="957"/>
      <c r="D8" s="960"/>
      <c r="E8" s="951"/>
      <c r="F8" s="951"/>
      <c r="G8" s="954"/>
    </row>
    <row r="9" spans="1:11" s="552" customFormat="1" ht="13.35" customHeight="1">
      <c r="A9" s="945"/>
      <c r="B9" s="946"/>
      <c r="C9" s="958"/>
      <c r="D9" s="961"/>
      <c r="E9" s="952"/>
      <c r="F9" s="952"/>
      <c r="G9" s="955"/>
    </row>
    <row r="10" spans="1:11" s="552" customFormat="1" ht="11.1" customHeight="1">
      <c r="A10" s="939" t="s">
        <v>413</v>
      </c>
      <c r="B10" s="940"/>
      <c r="C10" s="311">
        <v>227</v>
      </c>
      <c r="D10" s="312"/>
      <c r="E10" s="311"/>
      <c r="F10" s="311">
        <v>49807379.299999997</v>
      </c>
      <c r="G10" s="311"/>
    </row>
    <row r="11" spans="1:11" s="552" customFormat="1" ht="11.1" customHeight="1">
      <c r="A11" s="939" t="s">
        <v>611</v>
      </c>
      <c r="B11" s="940"/>
      <c r="C11" s="311">
        <v>237</v>
      </c>
      <c r="D11" s="312"/>
      <c r="E11" s="311"/>
      <c r="F11" s="416">
        <v>51137838.700000003</v>
      </c>
      <c r="G11" s="311"/>
    </row>
    <row r="12" spans="1:11" s="552" customFormat="1" ht="11.1" customHeight="1">
      <c r="A12" s="939" t="s">
        <v>508</v>
      </c>
      <c r="B12" s="940"/>
      <c r="C12" s="311">
        <v>239</v>
      </c>
      <c r="D12" s="312"/>
      <c r="E12" s="311"/>
      <c r="F12" s="416">
        <v>51152505.700000003</v>
      </c>
      <c r="G12" s="311"/>
      <c r="K12" s="565"/>
    </row>
    <row r="13" spans="1:11" s="552" customFormat="1" ht="11.1" customHeight="1">
      <c r="A13" s="939">
        <v>2016</v>
      </c>
      <c r="B13" s="940"/>
      <c r="C13" s="311">
        <v>240</v>
      </c>
      <c r="D13" s="312"/>
      <c r="E13" s="311"/>
      <c r="F13" s="416">
        <v>50235542</v>
      </c>
      <c r="G13" s="311"/>
      <c r="K13" s="565"/>
    </row>
    <row r="14" spans="1:11" s="21" customFormat="1" ht="11.1" customHeight="1">
      <c r="A14" s="963">
        <v>2017</v>
      </c>
      <c r="B14" s="964"/>
      <c r="C14" s="556">
        <f>C16+C39+C44+C47+C53+C58+C72+C80+C82+C85+C92+C94+C97+C100+C102+C106+C110+C113+C117+C120+C123</f>
        <v>247</v>
      </c>
      <c r="D14" s="557"/>
      <c r="E14" s="558"/>
      <c r="F14" s="313">
        <f>F16+F39+F44+F47+F53+F58+F72+F80+F82+F85+F92+F94+F97+F100+F102+F106+F110+F113+F117+F120+F123</f>
        <v>49584016.100000001</v>
      </c>
      <c r="G14" s="313"/>
    </row>
    <row r="15" spans="1:11" s="21" customFormat="1" ht="6" customHeight="1">
      <c r="A15" s="554"/>
      <c r="B15" s="555"/>
      <c r="C15" s="556"/>
      <c r="D15" s="557"/>
      <c r="E15" s="558"/>
      <c r="F15" s="313"/>
      <c r="G15" s="313"/>
    </row>
    <row r="16" spans="1:11" s="552" customFormat="1" ht="10.35" customHeight="1">
      <c r="A16" s="567" t="s">
        <v>50</v>
      </c>
      <c r="B16" s="568" t="s">
        <v>51</v>
      </c>
      <c r="C16" s="550">
        <v>34</v>
      </c>
      <c r="D16" s="569"/>
      <c r="E16" s="313"/>
      <c r="F16" s="550">
        <f>SUM(F17:F38)</f>
        <v>3688864.7</v>
      </c>
      <c r="G16" s="311"/>
    </row>
    <row r="17" spans="1:12" s="321" customFormat="1" ht="10.35" customHeight="1">
      <c r="A17" s="407"/>
      <c r="B17" s="406" t="s">
        <v>308</v>
      </c>
      <c r="C17" s="570">
        <v>2</v>
      </c>
      <c r="D17" s="571">
        <v>27.8</v>
      </c>
      <c r="E17" s="570" t="s">
        <v>309</v>
      </c>
      <c r="F17" s="570">
        <v>1856900</v>
      </c>
      <c r="G17" s="572" t="s">
        <v>424</v>
      </c>
      <c r="I17" s="573"/>
    </row>
    <row r="18" spans="1:12" s="321" customFormat="1" ht="10.35" customHeight="1">
      <c r="A18" s="407"/>
      <c r="B18" s="406" t="s">
        <v>310</v>
      </c>
      <c r="C18" s="570">
        <v>1</v>
      </c>
      <c r="D18" s="571">
        <v>28</v>
      </c>
      <c r="E18" s="570" t="s">
        <v>309</v>
      </c>
      <c r="F18" s="570">
        <v>774200</v>
      </c>
      <c r="G18" s="572" t="s">
        <v>425</v>
      </c>
    </row>
    <row r="19" spans="1:12" s="321" customFormat="1" ht="10.35" customHeight="1">
      <c r="A19" s="407"/>
      <c r="B19" s="406" t="s">
        <v>311</v>
      </c>
      <c r="C19" s="570">
        <v>3</v>
      </c>
      <c r="D19" s="571">
        <v>40.1</v>
      </c>
      <c r="E19" s="570" t="s">
        <v>309</v>
      </c>
      <c r="F19" s="570">
        <v>935600</v>
      </c>
      <c r="G19" s="572" t="s">
        <v>426</v>
      </c>
    </row>
    <row r="20" spans="1:12" s="321" customFormat="1" ht="10.35" customHeight="1">
      <c r="A20" s="407"/>
      <c r="B20" s="406" t="s">
        <v>312</v>
      </c>
      <c r="C20" s="570">
        <v>2</v>
      </c>
      <c r="D20" s="571">
        <v>29.3</v>
      </c>
      <c r="E20" s="570" t="s">
        <v>309</v>
      </c>
      <c r="F20" s="570">
        <v>9836</v>
      </c>
      <c r="G20" s="572" t="s">
        <v>427</v>
      </c>
    </row>
    <row r="21" spans="1:12" s="321" customFormat="1" ht="10.35" customHeight="1">
      <c r="A21" s="407"/>
      <c r="B21" s="406" t="s">
        <v>313</v>
      </c>
      <c r="C21" s="570">
        <v>1</v>
      </c>
      <c r="D21" s="571">
        <v>26.4</v>
      </c>
      <c r="E21" s="570" t="s">
        <v>309</v>
      </c>
      <c r="F21" s="570">
        <v>19703</v>
      </c>
      <c r="G21" s="572" t="s">
        <v>428</v>
      </c>
    </row>
    <row r="22" spans="1:12" s="321" customFormat="1" ht="10.35" customHeight="1">
      <c r="A22" s="407"/>
      <c r="B22" s="406" t="s">
        <v>314</v>
      </c>
      <c r="C22" s="570">
        <v>4</v>
      </c>
      <c r="D22" s="571">
        <v>41.9</v>
      </c>
      <c r="E22" s="570" t="s">
        <v>315</v>
      </c>
      <c r="F22" s="570">
        <v>6417</v>
      </c>
      <c r="G22" s="572" t="s">
        <v>429</v>
      </c>
    </row>
    <row r="23" spans="1:12" s="321" customFormat="1" ht="10.35" customHeight="1">
      <c r="A23" s="407"/>
      <c r="B23" s="406" t="s">
        <v>316</v>
      </c>
      <c r="C23" s="570">
        <v>1</v>
      </c>
      <c r="D23" s="571">
        <v>46.7</v>
      </c>
      <c r="E23" s="570" t="s">
        <v>315</v>
      </c>
      <c r="F23" s="570">
        <v>4148</v>
      </c>
      <c r="G23" s="572" t="s">
        <v>429</v>
      </c>
    </row>
    <row r="24" spans="1:12" s="321" customFormat="1" ht="10.35" customHeight="1">
      <c r="A24" s="407"/>
      <c r="B24" s="406" t="s">
        <v>317</v>
      </c>
      <c r="C24" s="570">
        <v>1</v>
      </c>
      <c r="D24" s="571">
        <v>40.799999999999997</v>
      </c>
      <c r="E24" s="570" t="s">
        <v>309</v>
      </c>
      <c r="F24" s="570">
        <v>1059</v>
      </c>
      <c r="G24" s="572" t="s">
        <v>430</v>
      </c>
    </row>
    <row r="25" spans="1:12" s="321" customFormat="1" ht="10.35" customHeight="1">
      <c r="A25" s="407"/>
      <c r="B25" s="406" t="s">
        <v>318</v>
      </c>
      <c r="C25" s="570">
        <v>1</v>
      </c>
      <c r="D25" s="571">
        <v>30.2</v>
      </c>
      <c r="E25" s="570" t="s">
        <v>309</v>
      </c>
      <c r="F25" s="570">
        <v>4930</v>
      </c>
      <c r="G25" s="572" t="s">
        <v>431</v>
      </c>
    </row>
    <row r="26" spans="1:12" s="321" customFormat="1" ht="10.35" customHeight="1">
      <c r="A26" s="407"/>
      <c r="B26" s="406" t="s">
        <v>319</v>
      </c>
      <c r="C26" s="570">
        <v>1</v>
      </c>
      <c r="D26" s="571">
        <v>42.8</v>
      </c>
      <c r="E26" s="570" t="s">
        <v>315</v>
      </c>
      <c r="F26" s="570">
        <v>1669</v>
      </c>
      <c r="G26" s="572" t="s">
        <v>431</v>
      </c>
    </row>
    <row r="27" spans="1:12" s="321" customFormat="1" ht="10.35" customHeight="1">
      <c r="A27" s="407"/>
      <c r="B27" s="406" t="s">
        <v>320</v>
      </c>
      <c r="C27" s="570">
        <v>3</v>
      </c>
      <c r="D27" s="571">
        <v>31.1</v>
      </c>
      <c r="E27" s="570" t="s">
        <v>315</v>
      </c>
      <c r="F27" s="570">
        <v>6530</v>
      </c>
      <c r="G27" s="572" t="s">
        <v>432</v>
      </c>
    </row>
    <row r="28" spans="1:12" s="321" customFormat="1" ht="10.35" customHeight="1">
      <c r="A28" s="407"/>
      <c r="B28" s="406" t="s">
        <v>321</v>
      </c>
      <c r="C28" s="570">
        <v>2</v>
      </c>
      <c r="D28" s="571">
        <v>46.9</v>
      </c>
      <c r="E28" s="570" t="s">
        <v>315</v>
      </c>
      <c r="F28" s="570">
        <v>3243</v>
      </c>
      <c r="G28" s="572" t="s">
        <v>433</v>
      </c>
    </row>
    <row r="29" spans="1:12" s="321" customFormat="1" ht="10.35" customHeight="1">
      <c r="A29" s="407"/>
      <c r="B29" s="406" t="s">
        <v>322</v>
      </c>
      <c r="C29" s="570">
        <v>1</v>
      </c>
      <c r="D29" s="571">
        <v>30</v>
      </c>
      <c r="E29" s="570" t="s">
        <v>309</v>
      </c>
      <c r="F29" s="570">
        <v>4119.7</v>
      </c>
      <c r="G29" s="572" t="s">
        <v>434</v>
      </c>
      <c r="K29" s="552"/>
      <c r="L29" s="552"/>
    </row>
    <row r="30" spans="1:12" s="321" customFormat="1" ht="10.35" customHeight="1">
      <c r="A30" s="407"/>
      <c r="B30" s="406" t="s">
        <v>323</v>
      </c>
      <c r="C30" s="570">
        <v>3</v>
      </c>
      <c r="D30" s="571">
        <v>38.9</v>
      </c>
      <c r="E30" s="570" t="s">
        <v>315</v>
      </c>
      <c r="F30" s="570">
        <v>11066</v>
      </c>
      <c r="G30" s="572" t="s">
        <v>435</v>
      </c>
      <c r="K30" s="552"/>
      <c r="L30" s="552"/>
    </row>
    <row r="31" spans="1:12" s="321" customFormat="1" ht="10.35" customHeight="1">
      <c r="A31" s="407"/>
      <c r="B31" s="406" t="s">
        <v>324</v>
      </c>
      <c r="C31" s="570">
        <v>1</v>
      </c>
      <c r="D31" s="571">
        <v>36.200000000000003</v>
      </c>
      <c r="E31" s="570" t="s">
        <v>315</v>
      </c>
      <c r="F31" s="570">
        <v>539</v>
      </c>
      <c r="G31" s="572" t="s">
        <v>436</v>
      </c>
      <c r="K31" s="552"/>
      <c r="L31" s="552"/>
    </row>
    <row r="32" spans="1:12" s="321" customFormat="1" ht="10.35" customHeight="1">
      <c r="A32" s="407"/>
      <c r="B32" s="406" t="s">
        <v>325</v>
      </c>
      <c r="C32" s="570">
        <v>1</v>
      </c>
      <c r="D32" s="571">
        <v>37</v>
      </c>
      <c r="E32" s="570" t="s">
        <v>315</v>
      </c>
      <c r="F32" s="570">
        <v>1563</v>
      </c>
      <c r="G32" s="572" t="s">
        <v>437</v>
      </c>
      <c r="K32" s="552"/>
      <c r="L32" s="552"/>
    </row>
    <row r="33" spans="1:12" s="321" customFormat="1" ht="10.35" customHeight="1">
      <c r="A33" s="407"/>
      <c r="B33" s="406" t="s">
        <v>326</v>
      </c>
      <c r="C33" s="570">
        <v>1</v>
      </c>
      <c r="D33" s="571">
        <v>39.799999999999997</v>
      </c>
      <c r="E33" s="570" t="s">
        <v>309</v>
      </c>
      <c r="F33" s="570">
        <v>3210</v>
      </c>
      <c r="G33" s="572" t="s">
        <v>438</v>
      </c>
      <c r="K33" s="552"/>
      <c r="L33" s="552"/>
    </row>
    <row r="34" spans="1:12" s="321" customFormat="1" ht="10.35" customHeight="1">
      <c r="A34" s="407"/>
      <c r="B34" s="406" t="s">
        <v>327</v>
      </c>
      <c r="C34" s="570">
        <v>1</v>
      </c>
      <c r="D34" s="571">
        <v>25.7</v>
      </c>
      <c r="E34" s="570" t="s">
        <v>315</v>
      </c>
      <c r="F34" s="570">
        <v>23653</v>
      </c>
      <c r="G34" s="572" t="s">
        <v>612</v>
      </c>
      <c r="K34" s="552"/>
      <c r="L34" s="552"/>
    </row>
    <row r="35" spans="1:12" s="321" customFormat="1" ht="10.35" customHeight="1">
      <c r="A35" s="407"/>
      <c r="B35" s="406" t="s">
        <v>439</v>
      </c>
      <c r="C35" s="570">
        <v>1</v>
      </c>
      <c r="D35" s="571">
        <v>38</v>
      </c>
      <c r="E35" s="570" t="s">
        <v>309</v>
      </c>
      <c r="F35" s="570">
        <v>4455</v>
      </c>
      <c r="G35" s="572" t="s">
        <v>440</v>
      </c>
      <c r="K35" s="552"/>
      <c r="L35" s="552"/>
    </row>
    <row r="36" spans="1:12" s="321" customFormat="1" ht="10.35" customHeight="1">
      <c r="A36" s="407"/>
      <c r="B36" s="406" t="s">
        <v>441</v>
      </c>
      <c r="C36" s="570">
        <v>1</v>
      </c>
      <c r="D36" s="571">
        <v>25.8</v>
      </c>
      <c r="E36" s="570" t="s">
        <v>309</v>
      </c>
      <c r="F36" s="570">
        <v>9781</v>
      </c>
      <c r="G36" s="572" t="s">
        <v>442</v>
      </c>
      <c r="K36" s="552"/>
      <c r="L36" s="552"/>
    </row>
    <row r="37" spans="1:12" s="321" customFormat="1" ht="10.35" customHeight="1">
      <c r="A37" s="407"/>
      <c r="B37" s="406" t="s">
        <v>559</v>
      </c>
      <c r="C37" s="570">
        <v>1</v>
      </c>
      <c r="D37" s="571">
        <v>40.299999999999997</v>
      </c>
      <c r="E37" s="570" t="s">
        <v>613</v>
      </c>
      <c r="F37" s="570">
        <v>986</v>
      </c>
      <c r="G37" s="572" t="s">
        <v>614</v>
      </c>
      <c r="K37" s="552"/>
      <c r="L37" s="552"/>
    </row>
    <row r="38" spans="1:12" s="321" customFormat="1" ht="10.35" customHeight="1">
      <c r="A38" s="407"/>
      <c r="B38" s="406" t="s">
        <v>615</v>
      </c>
      <c r="C38" s="570">
        <v>1</v>
      </c>
      <c r="D38" s="571">
        <v>34.200000000000003</v>
      </c>
      <c r="E38" s="570" t="s">
        <v>616</v>
      </c>
      <c r="F38" s="570">
        <v>5257</v>
      </c>
      <c r="G38" s="572" t="s">
        <v>617</v>
      </c>
      <c r="K38" s="552"/>
      <c r="L38" s="552"/>
    </row>
    <row r="39" spans="1:12" s="321" customFormat="1" ht="10.35" customHeight="1">
      <c r="A39" s="567" t="s">
        <v>52</v>
      </c>
      <c r="B39" s="568" t="s">
        <v>53</v>
      </c>
      <c r="C39" s="550">
        <v>41</v>
      </c>
      <c r="D39" s="574"/>
      <c r="E39" s="575"/>
      <c r="F39" s="550">
        <f>SUM(F40:F43)</f>
        <v>12708750</v>
      </c>
      <c r="G39" s="576"/>
      <c r="K39" s="552"/>
      <c r="L39" s="552"/>
    </row>
    <row r="40" spans="1:12" s="321" customFormat="1" ht="10.35" customHeight="1">
      <c r="A40" s="407"/>
      <c r="B40" s="406" t="s">
        <v>328</v>
      </c>
      <c r="C40" s="570">
        <v>14</v>
      </c>
      <c r="D40" s="571">
        <v>26.9</v>
      </c>
      <c r="E40" s="570" t="s">
        <v>329</v>
      </c>
      <c r="F40" s="577">
        <v>2844500</v>
      </c>
      <c r="G40" s="578" t="s">
        <v>443</v>
      </c>
      <c r="K40" s="552"/>
      <c r="L40" s="552"/>
    </row>
    <row r="41" spans="1:12" s="321" customFormat="1" ht="10.35" customHeight="1">
      <c r="A41" s="407"/>
      <c r="B41" s="406" t="s">
        <v>330</v>
      </c>
      <c r="C41" s="570">
        <v>25</v>
      </c>
      <c r="D41" s="571">
        <v>30.2</v>
      </c>
      <c r="E41" s="570" t="s">
        <v>315</v>
      </c>
      <c r="F41" s="577">
        <v>9850500</v>
      </c>
      <c r="G41" s="578" t="s">
        <v>444</v>
      </c>
      <c r="K41" s="552"/>
      <c r="L41" s="552"/>
    </row>
    <row r="42" spans="1:12" s="321" customFormat="1" ht="10.35" customHeight="1">
      <c r="A42" s="407"/>
      <c r="B42" s="406" t="s">
        <v>445</v>
      </c>
      <c r="C42" s="570">
        <v>1</v>
      </c>
      <c r="D42" s="571">
        <v>27.3</v>
      </c>
      <c r="E42" s="570" t="s">
        <v>309</v>
      </c>
      <c r="F42" s="577">
        <v>6700</v>
      </c>
      <c r="G42" s="578" t="s">
        <v>446</v>
      </c>
      <c r="K42" s="552"/>
      <c r="L42" s="552"/>
    </row>
    <row r="43" spans="1:12" s="321" customFormat="1" ht="10.35" customHeight="1">
      <c r="A43" s="407"/>
      <c r="B43" s="406" t="s">
        <v>447</v>
      </c>
      <c r="C43" s="570">
        <v>1</v>
      </c>
      <c r="D43" s="571">
        <v>25.6</v>
      </c>
      <c r="E43" s="570" t="s">
        <v>309</v>
      </c>
      <c r="F43" s="577">
        <v>7050</v>
      </c>
      <c r="G43" s="578" t="s">
        <v>448</v>
      </c>
      <c r="K43" s="552"/>
      <c r="L43" s="552"/>
    </row>
    <row r="44" spans="1:12" s="321" customFormat="1" ht="10.35" customHeight="1">
      <c r="A44" s="567" t="s">
        <v>54</v>
      </c>
      <c r="B44" s="568" t="s">
        <v>55</v>
      </c>
      <c r="C44" s="550">
        <v>9</v>
      </c>
      <c r="D44" s="574"/>
      <c r="E44" s="575"/>
      <c r="F44" s="550">
        <f>SUM(F45:F46)</f>
        <v>3286085.3</v>
      </c>
      <c r="G44" s="576"/>
      <c r="K44" s="552"/>
      <c r="L44" s="552"/>
    </row>
    <row r="45" spans="1:12" s="120" customFormat="1" ht="10.35" customHeight="1">
      <c r="A45" s="407"/>
      <c r="B45" s="406" t="s">
        <v>331</v>
      </c>
      <c r="C45" s="570">
        <v>8</v>
      </c>
      <c r="D45" s="571">
        <v>25.3</v>
      </c>
      <c r="E45" s="570" t="s">
        <v>309</v>
      </c>
      <c r="F45" s="577">
        <v>3284500</v>
      </c>
      <c r="G45" s="578" t="s">
        <v>449</v>
      </c>
      <c r="K45" s="552"/>
      <c r="L45" s="552"/>
    </row>
    <row r="46" spans="1:12" s="321" customFormat="1" ht="10.35" customHeight="1">
      <c r="A46" s="407"/>
      <c r="B46" s="406" t="s">
        <v>618</v>
      </c>
      <c r="C46" s="570">
        <v>1</v>
      </c>
      <c r="D46" s="571">
        <v>27.4</v>
      </c>
      <c r="E46" s="570" t="s">
        <v>309</v>
      </c>
      <c r="F46" s="577">
        <v>1585.3</v>
      </c>
      <c r="G46" s="572" t="s">
        <v>619</v>
      </c>
      <c r="K46" s="552"/>
      <c r="L46" s="552"/>
    </row>
    <row r="47" spans="1:12" s="120" customFormat="1" ht="10.35" customHeight="1">
      <c r="A47" s="567" t="s">
        <v>56</v>
      </c>
      <c r="B47" s="568" t="s">
        <v>57</v>
      </c>
      <c r="C47" s="550">
        <v>8</v>
      </c>
      <c r="D47" s="574"/>
      <c r="E47" s="575"/>
      <c r="F47" s="550">
        <f>SUM(F48:F52)</f>
        <v>2939154</v>
      </c>
      <c r="G47" s="576"/>
      <c r="K47" s="552"/>
      <c r="L47" s="552"/>
    </row>
    <row r="48" spans="1:12" s="552" customFormat="1" ht="10.35" customHeight="1">
      <c r="A48" s="407"/>
      <c r="B48" s="406" t="s">
        <v>332</v>
      </c>
      <c r="C48" s="570">
        <v>3</v>
      </c>
      <c r="D48" s="571">
        <v>25.3</v>
      </c>
      <c r="E48" s="570" t="s">
        <v>309</v>
      </c>
      <c r="F48" s="577">
        <v>2564600</v>
      </c>
      <c r="G48" s="578" t="s">
        <v>450</v>
      </c>
      <c r="K48" s="321"/>
      <c r="L48" s="321"/>
    </row>
    <row r="49" spans="1:12" s="552" customFormat="1" ht="10.35" customHeight="1">
      <c r="A49" s="407"/>
      <c r="B49" s="406" t="s">
        <v>333</v>
      </c>
      <c r="C49" s="570">
        <v>2</v>
      </c>
      <c r="D49" s="571">
        <v>27.8</v>
      </c>
      <c r="E49" s="570" t="s">
        <v>309</v>
      </c>
      <c r="F49" s="577">
        <v>11086</v>
      </c>
      <c r="G49" s="578" t="s">
        <v>644</v>
      </c>
      <c r="K49" s="321"/>
      <c r="L49" s="321"/>
    </row>
    <row r="50" spans="1:12" s="552" customFormat="1" ht="10.35" customHeight="1">
      <c r="A50" s="407"/>
      <c r="B50" s="406" t="s">
        <v>334</v>
      </c>
      <c r="C50" s="570">
        <v>1</v>
      </c>
      <c r="D50" s="571">
        <v>30.3</v>
      </c>
      <c r="E50" s="570" t="s">
        <v>309</v>
      </c>
      <c r="F50" s="577">
        <v>7008</v>
      </c>
      <c r="G50" s="578" t="s">
        <v>640</v>
      </c>
    </row>
    <row r="51" spans="1:12" s="552" customFormat="1" ht="10.35" customHeight="1">
      <c r="A51" s="407"/>
      <c r="B51" s="406" t="s">
        <v>620</v>
      </c>
      <c r="C51" s="570">
        <v>1</v>
      </c>
      <c r="D51" s="571">
        <v>27</v>
      </c>
      <c r="E51" s="570" t="s">
        <v>616</v>
      </c>
      <c r="F51" s="577">
        <v>27860</v>
      </c>
      <c r="G51" s="578" t="s">
        <v>641</v>
      </c>
    </row>
    <row r="52" spans="1:12" s="552" customFormat="1" ht="10.35" customHeight="1">
      <c r="A52" s="407"/>
      <c r="B52" s="406" t="s">
        <v>642</v>
      </c>
      <c r="C52" s="570">
        <v>3</v>
      </c>
      <c r="D52" s="571">
        <v>26.4</v>
      </c>
      <c r="E52" s="570" t="s">
        <v>309</v>
      </c>
      <c r="F52" s="577">
        <v>328600</v>
      </c>
      <c r="G52" s="578" t="s">
        <v>643</v>
      </c>
      <c r="K52" s="321"/>
      <c r="L52" s="321"/>
    </row>
    <row r="53" spans="1:12" s="552" customFormat="1" ht="10.35" customHeight="1">
      <c r="A53" s="567" t="s">
        <v>58</v>
      </c>
      <c r="B53" s="568" t="s">
        <v>59</v>
      </c>
      <c r="C53" s="550">
        <v>4</v>
      </c>
      <c r="D53" s="574"/>
      <c r="E53" s="575"/>
      <c r="F53" s="550">
        <v>12298</v>
      </c>
      <c r="G53" s="576"/>
    </row>
    <row r="54" spans="1:12" s="552" customFormat="1" ht="10.35" customHeight="1">
      <c r="A54" s="407"/>
      <c r="B54" s="406" t="s">
        <v>335</v>
      </c>
      <c r="C54" s="570">
        <v>1</v>
      </c>
      <c r="D54" s="571">
        <v>25.6</v>
      </c>
      <c r="E54" s="570" t="s">
        <v>309</v>
      </c>
      <c r="F54" s="577">
        <v>5240</v>
      </c>
      <c r="G54" s="578" t="s">
        <v>451</v>
      </c>
      <c r="K54" s="321"/>
      <c r="L54" s="321"/>
    </row>
    <row r="55" spans="1:12" s="552" customFormat="1" ht="10.35" customHeight="1">
      <c r="A55" s="407"/>
      <c r="B55" s="406" t="s">
        <v>336</v>
      </c>
      <c r="C55" s="570">
        <v>1</v>
      </c>
      <c r="D55" s="571">
        <v>25.8</v>
      </c>
      <c r="E55" s="570" t="s">
        <v>309</v>
      </c>
      <c r="F55" s="577">
        <v>2450</v>
      </c>
      <c r="G55" s="578" t="s">
        <v>452</v>
      </c>
    </row>
    <row r="56" spans="1:12" s="552" customFormat="1" ht="10.35" customHeight="1">
      <c r="A56" s="407"/>
      <c r="B56" s="406" t="s">
        <v>337</v>
      </c>
      <c r="C56" s="570">
        <v>1</v>
      </c>
      <c r="D56" s="571">
        <v>26.1</v>
      </c>
      <c r="E56" s="570" t="s">
        <v>309</v>
      </c>
      <c r="F56" s="577">
        <v>1367.6</v>
      </c>
      <c r="G56" s="578" t="s">
        <v>453</v>
      </c>
    </row>
    <row r="57" spans="1:12" s="552" customFormat="1" ht="10.35" customHeight="1">
      <c r="A57" s="407"/>
      <c r="B57" s="406" t="s">
        <v>454</v>
      </c>
      <c r="C57" s="570">
        <v>1</v>
      </c>
      <c r="D57" s="571">
        <v>26.3</v>
      </c>
      <c r="E57" s="570" t="s">
        <v>309</v>
      </c>
      <c r="F57" s="577">
        <v>3240</v>
      </c>
      <c r="G57" s="578" t="s">
        <v>455</v>
      </c>
    </row>
    <row r="58" spans="1:12" s="552" customFormat="1" ht="10.35" customHeight="1">
      <c r="A58" s="567" t="s">
        <v>60</v>
      </c>
      <c r="B58" s="568" t="s">
        <v>61</v>
      </c>
      <c r="C58" s="550">
        <v>11</v>
      </c>
      <c r="D58" s="574"/>
      <c r="E58" s="575"/>
      <c r="F58" s="550">
        <f>SUM(F59:F61)</f>
        <v>3683700</v>
      </c>
      <c r="G58" s="576"/>
    </row>
    <row r="59" spans="1:12" s="552" customFormat="1" ht="10.35" customHeight="1">
      <c r="A59" s="407"/>
      <c r="B59" s="406" t="s">
        <v>338</v>
      </c>
      <c r="C59" s="570">
        <v>4</v>
      </c>
      <c r="D59" s="571">
        <v>26.7</v>
      </c>
      <c r="E59" s="570" t="s">
        <v>309</v>
      </c>
      <c r="F59" s="579">
        <v>1222600</v>
      </c>
      <c r="G59" s="578" t="s">
        <v>456</v>
      </c>
    </row>
    <row r="60" spans="1:12" s="552" customFormat="1" ht="10.35" customHeight="1">
      <c r="A60" s="407"/>
      <c r="B60" s="406" t="s">
        <v>339</v>
      </c>
      <c r="C60" s="570">
        <v>3</v>
      </c>
      <c r="D60" s="571">
        <v>30.2</v>
      </c>
      <c r="E60" s="570" t="s">
        <v>616</v>
      </c>
      <c r="F60" s="579">
        <v>2051200</v>
      </c>
      <c r="G60" s="578" t="s">
        <v>457</v>
      </c>
    </row>
    <row r="61" spans="1:12" s="552" customFormat="1" ht="10.35" customHeight="1" thickBot="1">
      <c r="A61" s="407"/>
      <c r="B61" s="406" t="s">
        <v>621</v>
      </c>
      <c r="C61" s="570">
        <v>4</v>
      </c>
      <c r="D61" s="571">
        <v>27.3</v>
      </c>
      <c r="E61" s="570" t="s">
        <v>616</v>
      </c>
      <c r="F61" s="579">
        <v>409900</v>
      </c>
      <c r="G61" s="572" t="s">
        <v>622</v>
      </c>
    </row>
    <row r="62" spans="1:12" s="138" customFormat="1" ht="11.1" customHeight="1">
      <c r="A62" s="310" t="s">
        <v>340</v>
      </c>
      <c r="B62" s="320"/>
      <c r="C62" s="559"/>
      <c r="D62" s="560"/>
      <c r="E62" s="559"/>
      <c r="F62" s="319"/>
      <c r="G62" s="479" t="s">
        <v>677</v>
      </c>
      <c r="K62" s="552"/>
      <c r="L62" s="552"/>
    </row>
    <row r="63" spans="1:12" s="552" customFormat="1" ht="14.1" customHeight="1">
      <c r="A63" s="307" t="s">
        <v>673</v>
      </c>
      <c r="C63" s="561"/>
      <c r="D63" s="562"/>
      <c r="E63" s="561"/>
      <c r="F63" s="315"/>
      <c r="G63" s="317"/>
    </row>
    <row r="64" spans="1:12" s="552" customFormat="1" ht="14.1" customHeight="1">
      <c r="A64" s="314"/>
      <c r="C64" s="315"/>
      <c r="D64" s="563"/>
      <c r="E64" s="315"/>
      <c r="F64" s="315"/>
      <c r="G64" s="315"/>
    </row>
    <row r="65" spans="1:12" s="564" customFormat="1" ht="20.100000000000001" customHeight="1">
      <c r="A65" s="756" t="s">
        <v>691</v>
      </c>
      <c r="B65" s="756"/>
      <c r="C65" s="756"/>
      <c r="D65" s="756"/>
      <c r="E65" s="756"/>
      <c r="F65" s="756"/>
      <c r="G65" s="756"/>
      <c r="K65" s="552"/>
      <c r="L65" s="552"/>
    </row>
    <row r="66" spans="1:12" s="552" customFormat="1" ht="24" customHeight="1">
      <c r="A66" s="757" t="s">
        <v>693</v>
      </c>
      <c r="B66" s="757"/>
      <c r="C66" s="757"/>
      <c r="D66" s="757"/>
      <c r="E66" s="757"/>
      <c r="F66" s="757"/>
      <c r="G66" s="757"/>
      <c r="K66" s="321"/>
      <c r="L66" s="321"/>
    </row>
    <row r="67" spans="1:12" s="316" customFormat="1" ht="18" customHeight="1" thickBot="1">
      <c r="A67" s="318" t="s">
        <v>675</v>
      </c>
      <c r="C67" s="306"/>
      <c r="D67" s="308"/>
      <c r="E67" s="306"/>
      <c r="F67" s="306"/>
      <c r="G67" s="19" t="s">
        <v>676</v>
      </c>
    </row>
    <row r="68" spans="1:12" s="552" customFormat="1" ht="13.35" customHeight="1">
      <c r="A68" s="941" t="s">
        <v>341</v>
      </c>
      <c r="B68" s="942"/>
      <c r="C68" s="947" t="s">
        <v>342</v>
      </c>
      <c r="D68" s="948"/>
      <c r="E68" s="949"/>
      <c r="F68" s="950" t="s">
        <v>343</v>
      </c>
      <c r="G68" s="953" t="s">
        <v>344</v>
      </c>
      <c r="K68" s="321"/>
      <c r="L68" s="321"/>
    </row>
    <row r="69" spans="1:12" s="552" customFormat="1" ht="13.35" customHeight="1">
      <c r="A69" s="943"/>
      <c r="B69" s="944"/>
      <c r="C69" s="956" t="s">
        <v>345</v>
      </c>
      <c r="D69" s="959" t="s">
        <v>346</v>
      </c>
      <c r="E69" s="962" t="s">
        <v>347</v>
      </c>
      <c r="F69" s="951"/>
      <c r="G69" s="954"/>
    </row>
    <row r="70" spans="1:12" s="552" customFormat="1" ht="13.35" customHeight="1">
      <c r="A70" s="943"/>
      <c r="B70" s="944"/>
      <c r="C70" s="957"/>
      <c r="D70" s="960"/>
      <c r="E70" s="951"/>
      <c r="F70" s="951"/>
      <c r="G70" s="954"/>
      <c r="L70" s="564"/>
    </row>
    <row r="71" spans="1:12" s="552" customFormat="1" ht="13.35" customHeight="1">
      <c r="A71" s="945"/>
      <c r="B71" s="946"/>
      <c r="C71" s="958"/>
      <c r="D71" s="961"/>
      <c r="E71" s="952"/>
      <c r="F71" s="952"/>
      <c r="G71" s="955"/>
    </row>
    <row r="72" spans="1:12" s="552" customFormat="1" ht="9.6" customHeight="1">
      <c r="A72" s="567" t="s">
        <v>62</v>
      </c>
      <c r="B72" s="568" t="s">
        <v>63</v>
      </c>
      <c r="C72" s="580">
        <v>13</v>
      </c>
      <c r="D72" s="581"/>
      <c r="E72" s="582"/>
      <c r="F72" s="580">
        <f>SUM(F73:F79)</f>
        <v>2943586</v>
      </c>
      <c r="G72" s="583"/>
    </row>
    <row r="73" spans="1:12" s="552" customFormat="1" ht="9.6" customHeight="1">
      <c r="A73" s="407"/>
      <c r="B73" s="406" t="s">
        <v>348</v>
      </c>
      <c r="C73" s="584">
        <v>1</v>
      </c>
      <c r="D73" s="585">
        <v>30.4</v>
      </c>
      <c r="E73" s="584" t="s">
        <v>309</v>
      </c>
      <c r="F73" s="586">
        <v>983000</v>
      </c>
      <c r="G73" s="587" t="s">
        <v>458</v>
      </c>
      <c r="K73" s="321"/>
      <c r="L73" s="321"/>
    </row>
    <row r="74" spans="1:12" s="552" customFormat="1" ht="9.6" customHeight="1">
      <c r="A74" s="407"/>
      <c r="B74" s="406" t="s">
        <v>349</v>
      </c>
      <c r="C74" s="584">
        <v>3</v>
      </c>
      <c r="D74" s="585">
        <v>26.8</v>
      </c>
      <c r="E74" s="584" t="s">
        <v>329</v>
      </c>
      <c r="F74" s="586">
        <v>838300</v>
      </c>
      <c r="G74" s="587" t="s">
        <v>459</v>
      </c>
      <c r="K74" s="321"/>
      <c r="L74" s="321"/>
    </row>
    <row r="75" spans="1:12" s="552" customFormat="1" ht="9.6" customHeight="1">
      <c r="A75" s="407"/>
      <c r="B75" s="406" t="s">
        <v>350</v>
      </c>
      <c r="C75" s="584">
        <v>1</v>
      </c>
      <c r="D75" s="585">
        <v>28.2</v>
      </c>
      <c r="E75" s="584" t="s">
        <v>309</v>
      </c>
      <c r="F75" s="586">
        <v>788200</v>
      </c>
      <c r="G75" s="587" t="s">
        <v>460</v>
      </c>
    </row>
    <row r="76" spans="1:12" s="552" customFormat="1" ht="9.6" customHeight="1">
      <c r="A76" s="407"/>
      <c r="B76" s="406" t="s">
        <v>351</v>
      </c>
      <c r="C76" s="584">
        <v>5</v>
      </c>
      <c r="D76" s="585">
        <v>25.2</v>
      </c>
      <c r="E76" s="584" t="s">
        <v>309</v>
      </c>
      <c r="F76" s="586">
        <v>288200</v>
      </c>
      <c r="G76" s="587" t="s">
        <v>461</v>
      </c>
      <c r="K76" s="321"/>
      <c r="L76" s="321"/>
    </row>
    <row r="77" spans="1:12" s="552" customFormat="1" ht="9.6" customHeight="1">
      <c r="A77" s="407"/>
      <c r="B77" s="406" t="s">
        <v>352</v>
      </c>
      <c r="C77" s="584">
        <v>1</v>
      </c>
      <c r="D77" s="585">
        <v>27.8</v>
      </c>
      <c r="E77" s="584" t="s">
        <v>353</v>
      </c>
      <c r="F77" s="586">
        <v>36635</v>
      </c>
      <c r="G77" s="587" t="s">
        <v>462</v>
      </c>
      <c r="K77" s="321"/>
      <c r="L77" s="321"/>
    </row>
    <row r="78" spans="1:12" s="552" customFormat="1" ht="9.6" customHeight="1">
      <c r="A78" s="407"/>
      <c r="B78" s="406" t="s">
        <v>354</v>
      </c>
      <c r="C78" s="584">
        <v>1</v>
      </c>
      <c r="D78" s="585">
        <v>29.8</v>
      </c>
      <c r="E78" s="584" t="s">
        <v>309</v>
      </c>
      <c r="F78" s="586">
        <v>6065</v>
      </c>
      <c r="G78" s="587" t="s">
        <v>463</v>
      </c>
    </row>
    <row r="79" spans="1:12" s="552" customFormat="1" ht="9.6" customHeight="1">
      <c r="A79" s="407"/>
      <c r="B79" s="406" t="s">
        <v>623</v>
      </c>
      <c r="C79" s="584">
        <v>1</v>
      </c>
      <c r="D79" s="585">
        <v>28.5</v>
      </c>
      <c r="E79" s="584" t="s">
        <v>616</v>
      </c>
      <c r="F79" s="586">
        <v>3186</v>
      </c>
      <c r="G79" s="587" t="s">
        <v>624</v>
      </c>
    </row>
    <row r="80" spans="1:12" s="552" customFormat="1" ht="9.6" customHeight="1">
      <c r="A80" s="567" t="s">
        <v>64</v>
      </c>
      <c r="B80" s="568" t="s">
        <v>65</v>
      </c>
      <c r="C80" s="580">
        <v>2</v>
      </c>
      <c r="D80" s="588"/>
      <c r="E80" s="589"/>
      <c r="F80" s="580">
        <v>5303265</v>
      </c>
      <c r="G80" s="583"/>
    </row>
    <row r="81" spans="1:12" s="552" customFormat="1" ht="9.6" customHeight="1">
      <c r="A81" s="407"/>
      <c r="B81" s="406" t="s">
        <v>355</v>
      </c>
      <c r="C81" s="584">
        <v>2</v>
      </c>
      <c r="D81" s="585">
        <v>33</v>
      </c>
      <c r="E81" s="584" t="s">
        <v>309</v>
      </c>
      <c r="F81" s="586">
        <v>5303265</v>
      </c>
      <c r="G81" s="587" t="s">
        <v>464</v>
      </c>
    </row>
    <row r="82" spans="1:12" s="552" customFormat="1" ht="9.6" customHeight="1">
      <c r="A82" s="567" t="s">
        <v>66</v>
      </c>
      <c r="B82" s="568" t="s">
        <v>67</v>
      </c>
      <c r="C82" s="580">
        <v>12</v>
      </c>
      <c r="D82" s="588"/>
      <c r="E82" s="589"/>
      <c r="F82" s="580">
        <v>2939930</v>
      </c>
      <c r="G82" s="583"/>
    </row>
    <row r="83" spans="1:12" s="552" customFormat="1" ht="9.6" customHeight="1">
      <c r="A83" s="407"/>
      <c r="B83" s="406" t="s">
        <v>356</v>
      </c>
      <c r="C83" s="584">
        <v>11</v>
      </c>
      <c r="D83" s="585">
        <v>30.3</v>
      </c>
      <c r="E83" s="584" t="s">
        <v>329</v>
      </c>
      <c r="F83" s="586">
        <v>2905130</v>
      </c>
      <c r="G83" s="587" t="s">
        <v>465</v>
      </c>
      <c r="L83" s="120"/>
    </row>
    <row r="84" spans="1:12" s="552" customFormat="1" ht="9.6" customHeight="1">
      <c r="A84" s="407"/>
      <c r="B84" s="406" t="s">
        <v>357</v>
      </c>
      <c r="C84" s="584">
        <v>1</v>
      </c>
      <c r="D84" s="585">
        <v>25.3</v>
      </c>
      <c r="E84" s="584" t="s">
        <v>309</v>
      </c>
      <c r="F84" s="586">
        <v>34800</v>
      </c>
      <c r="G84" s="587" t="s">
        <v>466</v>
      </c>
      <c r="K84" s="138"/>
      <c r="L84" s="138"/>
    </row>
    <row r="85" spans="1:12" s="552" customFormat="1" ht="9.6" customHeight="1">
      <c r="A85" s="567" t="s">
        <v>68</v>
      </c>
      <c r="B85" s="568" t="s">
        <v>69</v>
      </c>
      <c r="C85" s="580">
        <v>13</v>
      </c>
      <c r="D85" s="588"/>
      <c r="E85" s="589"/>
      <c r="F85" s="580">
        <v>495381</v>
      </c>
      <c r="G85" s="583"/>
      <c r="L85" s="120"/>
    </row>
    <row r="86" spans="1:12" s="552" customFormat="1" ht="9.6" customHeight="1">
      <c r="A86" s="407"/>
      <c r="B86" s="406" t="s">
        <v>358</v>
      </c>
      <c r="C86" s="584">
        <v>5</v>
      </c>
      <c r="D86" s="585">
        <v>28.7</v>
      </c>
      <c r="E86" s="584" t="s">
        <v>309</v>
      </c>
      <c r="F86" s="481">
        <v>262060</v>
      </c>
      <c r="G86" s="587" t="s">
        <v>467</v>
      </c>
    </row>
    <row r="87" spans="1:12" s="552" customFormat="1" ht="9.6" customHeight="1">
      <c r="A87" s="407"/>
      <c r="B87" s="406" t="s">
        <v>359</v>
      </c>
      <c r="C87" s="584">
        <v>2</v>
      </c>
      <c r="D87" s="585">
        <v>28.4</v>
      </c>
      <c r="E87" s="584" t="s">
        <v>309</v>
      </c>
      <c r="F87" s="481">
        <v>165683</v>
      </c>
      <c r="G87" s="587" t="s">
        <v>468</v>
      </c>
    </row>
    <row r="88" spans="1:12" s="552" customFormat="1" ht="9.6" customHeight="1">
      <c r="A88" s="407"/>
      <c r="B88" s="406" t="s">
        <v>360</v>
      </c>
      <c r="C88" s="584">
        <v>3</v>
      </c>
      <c r="D88" s="585">
        <v>26.6</v>
      </c>
      <c r="E88" s="584" t="s">
        <v>315</v>
      </c>
      <c r="F88" s="586">
        <v>16043</v>
      </c>
      <c r="G88" s="587" t="s">
        <v>469</v>
      </c>
    </row>
    <row r="89" spans="1:12" s="552" customFormat="1" ht="9.6" customHeight="1">
      <c r="A89" s="407"/>
      <c r="B89" s="406" t="s">
        <v>361</v>
      </c>
      <c r="C89" s="584">
        <v>1</v>
      </c>
      <c r="D89" s="585">
        <v>33.4</v>
      </c>
      <c r="E89" s="584" t="s">
        <v>309</v>
      </c>
      <c r="F89" s="586">
        <v>39000</v>
      </c>
      <c r="G89" s="587" t="s">
        <v>470</v>
      </c>
    </row>
    <row r="90" spans="1:12" s="552" customFormat="1" ht="9.6" customHeight="1">
      <c r="A90" s="407"/>
      <c r="B90" s="406" t="s">
        <v>362</v>
      </c>
      <c r="C90" s="584">
        <v>1</v>
      </c>
      <c r="D90" s="585">
        <v>27.2</v>
      </c>
      <c r="E90" s="584" t="s">
        <v>315</v>
      </c>
      <c r="F90" s="586">
        <v>1411</v>
      </c>
      <c r="G90" s="587" t="s">
        <v>645</v>
      </c>
    </row>
    <row r="91" spans="1:12" s="552" customFormat="1" ht="9.6" customHeight="1">
      <c r="A91" s="407"/>
      <c r="B91" s="406" t="s">
        <v>363</v>
      </c>
      <c r="C91" s="584">
        <v>1</v>
      </c>
      <c r="D91" s="585">
        <v>30.6</v>
      </c>
      <c r="E91" s="584" t="s">
        <v>309</v>
      </c>
      <c r="F91" s="586">
        <v>11184</v>
      </c>
      <c r="G91" s="587" t="s">
        <v>471</v>
      </c>
      <c r="K91" s="321"/>
      <c r="L91" s="321"/>
    </row>
    <row r="92" spans="1:12" s="552" customFormat="1" ht="9.6" customHeight="1">
      <c r="A92" s="567" t="s">
        <v>70</v>
      </c>
      <c r="B92" s="568" t="s">
        <v>71</v>
      </c>
      <c r="C92" s="580">
        <v>1</v>
      </c>
      <c r="D92" s="588"/>
      <c r="E92" s="589"/>
      <c r="F92" s="580">
        <v>8293</v>
      </c>
      <c r="G92" s="583"/>
      <c r="K92" s="321"/>
      <c r="L92" s="321"/>
    </row>
    <row r="93" spans="1:12" s="552" customFormat="1" ht="9.6" customHeight="1">
      <c r="A93" s="407"/>
      <c r="B93" s="406" t="s">
        <v>364</v>
      </c>
      <c r="C93" s="584">
        <v>1</v>
      </c>
      <c r="D93" s="585">
        <v>26.7</v>
      </c>
      <c r="E93" s="584" t="s">
        <v>309</v>
      </c>
      <c r="F93" s="586">
        <v>8293</v>
      </c>
      <c r="G93" s="587" t="s">
        <v>472</v>
      </c>
    </row>
    <row r="94" spans="1:12" s="552" customFormat="1" ht="9.6" customHeight="1">
      <c r="A94" s="567" t="s">
        <v>72</v>
      </c>
      <c r="B94" s="568" t="s">
        <v>73</v>
      </c>
      <c r="C94" s="580">
        <v>5</v>
      </c>
      <c r="D94" s="588"/>
      <c r="E94" s="589"/>
      <c r="F94" s="580">
        <v>880830</v>
      </c>
      <c r="G94" s="583"/>
    </row>
    <row r="95" spans="1:12" s="552" customFormat="1" ht="9.6" customHeight="1">
      <c r="A95" s="407"/>
      <c r="B95" s="406" t="s">
        <v>365</v>
      </c>
      <c r="C95" s="584">
        <v>4</v>
      </c>
      <c r="D95" s="585">
        <v>26.3</v>
      </c>
      <c r="E95" s="584" t="s">
        <v>315</v>
      </c>
      <c r="F95" s="586">
        <v>851000</v>
      </c>
      <c r="G95" s="587" t="s">
        <v>473</v>
      </c>
    </row>
    <row r="96" spans="1:12" s="552" customFormat="1" ht="9.6" customHeight="1">
      <c r="A96" s="407"/>
      <c r="B96" s="406" t="s">
        <v>366</v>
      </c>
      <c r="C96" s="584">
        <v>1</v>
      </c>
      <c r="D96" s="585">
        <v>25.5</v>
      </c>
      <c r="E96" s="584" t="s">
        <v>309</v>
      </c>
      <c r="F96" s="586">
        <v>29830</v>
      </c>
      <c r="G96" s="587" t="s">
        <v>474</v>
      </c>
    </row>
    <row r="97" spans="1:12" s="552" customFormat="1" ht="9.6" customHeight="1">
      <c r="A97" s="567" t="s">
        <v>74</v>
      </c>
      <c r="B97" s="568" t="s">
        <v>75</v>
      </c>
      <c r="C97" s="580">
        <v>5</v>
      </c>
      <c r="D97" s="588"/>
      <c r="E97" s="589"/>
      <c r="F97" s="580">
        <v>1301879</v>
      </c>
      <c r="G97" s="583"/>
    </row>
    <row r="98" spans="1:12" s="552" customFormat="1" ht="9.6" customHeight="1">
      <c r="A98" s="407"/>
      <c r="B98" s="406" t="s">
        <v>367</v>
      </c>
      <c r="C98" s="584">
        <v>3</v>
      </c>
      <c r="D98" s="585">
        <v>26.5</v>
      </c>
      <c r="E98" s="584" t="s">
        <v>309</v>
      </c>
      <c r="F98" s="586">
        <v>1294500</v>
      </c>
      <c r="G98" s="587" t="s">
        <v>475</v>
      </c>
    </row>
    <row r="99" spans="1:12" s="552" customFormat="1" ht="9.6" customHeight="1">
      <c r="A99" s="407"/>
      <c r="B99" s="406" t="s">
        <v>368</v>
      </c>
      <c r="C99" s="584">
        <v>2</v>
      </c>
      <c r="D99" s="585">
        <v>26.8</v>
      </c>
      <c r="E99" s="584" t="s">
        <v>309</v>
      </c>
      <c r="F99" s="586">
        <v>7379</v>
      </c>
      <c r="G99" s="587" t="s">
        <v>476</v>
      </c>
    </row>
    <row r="100" spans="1:12" s="552" customFormat="1" ht="9.6" customHeight="1">
      <c r="A100" s="567" t="s">
        <v>76</v>
      </c>
      <c r="B100" s="568" t="s">
        <v>77</v>
      </c>
      <c r="C100" s="580">
        <v>1</v>
      </c>
      <c r="D100" s="588"/>
      <c r="E100" s="589"/>
      <c r="F100" s="580">
        <v>29760</v>
      </c>
      <c r="G100" s="583"/>
    </row>
    <row r="101" spans="1:12" s="552" customFormat="1" ht="9.6" customHeight="1">
      <c r="A101" s="407"/>
      <c r="B101" s="406" t="s">
        <v>369</v>
      </c>
      <c r="C101" s="584">
        <v>1</v>
      </c>
      <c r="D101" s="585">
        <v>25.6</v>
      </c>
      <c r="E101" s="584" t="s">
        <v>309</v>
      </c>
      <c r="F101" s="586">
        <v>29760</v>
      </c>
      <c r="G101" s="587" t="s">
        <v>477</v>
      </c>
    </row>
    <row r="102" spans="1:12" s="552" customFormat="1" ht="9.6" customHeight="1">
      <c r="A102" s="567" t="s">
        <v>78</v>
      </c>
      <c r="B102" s="568" t="s">
        <v>79</v>
      </c>
      <c r="C102" s="580">
        <v>9</v>
      </c>
      <c r="D102" s="588"/>
      <c r="E102" s="589"/>
      <c r="F102" s="580">
        <v>1102154</v>
      </c>
      <c r="G102" s="583"/>
      <c r="L102" s="321"/>
    </row>
    <row r="103" spans="1:12" s="552" customFormat="1" ht="9.6" customHeight="1">
      <c r="A103" s="407"/>
      <c r="B103" s="406" t="s">
        <v>370</v>
      </c>
      <c r="C103" s="584">
        <v>3</v>
      </c>
      <c r="D103" s="585">
        <v>26.8</v>
      </c>
      <c r="E103" s="584" t="s">
        <v>309</v>
      </c>
      <c r="F103" s="586">
        <v>384900</v>
      </c>
      <c r="G103" s="587" t="s">
        <v>478</v>
      </c>
      <c r="K103" s="321"/>
      <c r="L103" s="321"/>
    </row>
    <row r="104" spans="1:12" s="552" customFormat="1" ht="9.6" customHeight="1">
      <c r="A104" s="407"/>
      <c r="B104" s="406" t="s">
        <v>371</v>
      </c>
      <c r="C104" s="584">
        <v>5</v>
      </c>
      <c r="D104" s="585">
        <v>30.6</v>
      </c>
      <c r="E104" s="584" t="s">
        <v>309</v>
      </c>
      <c r="F104" s="586">
        <v>706000</v>
      </c>
      <c r="G104" s="587" t="s">
        <v>479</v>
      </c>
      <c r="K104" s="321"/>
      <c r="L104" s="321"/>
    </row>
    <row r="105" spans="1:12" s="552" customFormat="1" ht="9.6" customHeight="1">
      <c r="A105" s="407"/>
      <c r="B105" s="406" t="s">
        <v>372</v>
      </c>
      <c r="C105" s="584">
        <v>1</v>
      </c>
      <c r="D105" s="585">
        <v>26.9</v>
      </c>
      <c r="E105" s="584" t="s">
        <v>309</v>
      </c>
      <c r="F105" s="586">
        <v>11254</v>
      </c>
      <c r="G105" s="587" t="s">
        <v>480</v>
      </c>
      <c r="K105" s="321"/>
    </row>
    <row r="106" spans="1:12" s="552" customFormat="1" ht="9.6" customHeight="1">
      <c r="A106" s="567" t="s">
        <v>80</v>
      </c>
      <c r="B106" s="568" t="s">
        <v>81</v>
      </c>
      <c r="C106" s="580">
        <v>10</v>
      </c>
      <c r="D106" s="588"/>
      <c r="E106" s="589"/>
      <c r="F106" s="580">
        <v>2401043</v>
      </c>
      <c r="G106" s="583"/>
      <c r="L106" s="321"/>
    </row>
    <row r="107" spans="1:12" s="552" customFormat="1" ht="9.6" customHeight="1">
      <c r="A107" s="407"/>
      <c r="B107" s="406" t="s">
        <v>373</v>
      </c>
      <c r="C107" s="584">
        <v>3</v>
      </c>
      <c r="D107" s="585">
        <v>28.5</v>
      </c>
      <c r="E107" s="584" t="s">
        <v>374</v>
      </c>
      <c r="F107" s="586">
        <v>501100</v>
      </c>
      <c r="G107" s="587" t="s">
        <v>481</v>
      </c>
    </row>
    <row r="108" spans="1:12" s="552" customFormat="1" ht="9.6" customHeight="1">
      <c r="A108" s="407"/>
      <c r="B108" s="406" t="s">
        <v>375</v>
      </c>
      <c r="C108" s="584">
        <v>6</v>
      </c>
      <c r="D108" s="585">
        <v>28.4</v>
      </c>
      <c r="E108" s="584" t="s">
        <v>309</v>
      </c>
      <c r="F108" s="586">
        <v>1897500</v>
      </c>
      <c r="G108" s="587" t="s">
        <v>482</v>
      </c>
    </row>
    <row r="109" spans="1:12" s="552" customFormat="1" ht="9.6" customHeight="1">
      <c r="A109" s="407"/>
      <c r="B109" s="406" t="s">
        <v>376</v>
      </c>
      <c r="C109" s="584">
        <v>1</v>
      </c>
      <c r="D109" s="585">
        <v>27.8</v>
      </c>
      <c r="E109" s="584" t="s">
        <v>309</v>
      </c>
      <c r="F109" s="586">
        <v>2443</v>
      </c>
      <c r="G109" s="587" t="s">
        <v>483</v>
      </c>
    </row>
    <row r="110" spans="1:12" s="552" customFormat="1" ht="9.6" customHeight="1">
      <c r="A110" s="567" t="s">
        <v>84</v>
      </c>
      <c r="B110" s="568" t="s">
        <v>85</v>
      </c>
      <c r="C110" s="580">
        <v>5</v>
      </c>
      <c r="D110" s="588"/>
      <c r="E110" s="589"/>
      <c r="F110" s="580">
        <v>2330869</v>
      </c>
      <c r="G110" s="583"/>
    </row>
    <row r="111" spans="1:12" s="552" customFormat="1" ht="9.6" customHeight="1">
      <c r="A111" s="407"/>
      <c r="B111" s="406" t="s">
        <v>377</v>
      </c>
      <c r="C111" s="584">
        <v>4</v>
      </c>
      <c r="D111" s="585">
        <v>28.6</v>
      </c>
      <c r="E111" s="584" t="s">
        <v>309</v>
      </c>
      <c r="F111" s="586">
        <v>2321200</v>
      </c>
      <c r="G111" s="587" t="s">
        <v>484</v>
      </c>
    </row>
    <row r="112" spans="1:12" s="552" customFormat="1" ht="9.6" customHeight="1">
      <c r="A112" s="407"/>
      <c r="B112" s="406" t="s">
        <v>625</v>
      </c>
      <c r="C112" s="584">
        <v>1</v>
      </c>
      <c r="D112" s="585">
        <v>25.7</v>
      </c>
      <c r="E112" s="584" t="s">
        <v>616</v>
      </c>
      <c r="F112" s="586">
        <v>9669</v>
      </c>
      <c r="G112" s="587" t="s">
        <v>509</v>
      </c>
    </row>
    <row r="113" spans="1:7" s="552" customFormat="1" ht="9.6" customHeight="1">
      <c r="A113" s="567" t="s">
        <v>86</v>
      </c>
      <c r="B113" s="568" t="s">
        <v>87</v>
      </c>
      <c r="C113" s="580">
        <v>5</v>
      </c>
      <c r="D113" s="588"/>
      <c r="E113" s="589"/>
      <c r="F113" s="580">
        <f>SUM(F114:F116)</f>
        <v>954994</v>
      </c>
      <c r="G113" s="583"/>
    </row>
    <row r="114" spans="1:7" s="552" customFormat="1" ht="9.6" customHeight="1">
      <c r="A114" s="407"/>
      <c r="B114" s="406" t="s">
        <v>378</v>
      </c>
      <c r="C114" s="584">
        <v>3</v>
      </c>
      <c r="D114" s="585">
        <v>33.4</v>
      </c>
      <c r="E114" s="584" t="s">
        <v>309</v>
      </c>
      <c r="F114" s="586">
        <v>950800</v>
      </c>
      <c r="G114" s="587" t="s">
        <v>485</v>
      </c>
    </row>
    <row r="115" spans="1:7" s="552" customFormat="1" ht="9.6" customHeight="1">
      <c r="A115" s="407"/>
      <c r="B115" s="406" t="s">
        <v>379</v>
      </c>
      <c r="C115" s="584">
        <v>1</v>
      </c>
      <c r="D115" s="585">
        <v>29.3</v>
      </c>
      <c r="E115" s="584" t="s">
        <v>309</v>
      </c>
      <c r="F115" s="586">
        <v>2059</v>
      </c>
      <c r="G115" s="587" t="s">
        <v>486</v>
      </c>
    </row>
    <row r="116" spans="1:7" s="552" customFormat="1" ht="9.6" customHeight="1">
      <c r="A116" s="407"/>
      <c r="B116" s="406" t="s">
        <v>380</v>
      </c>
      <c r="C116" s="584">
        <v>1</v>
      </c>
      <c r="D116" s="585">
        <v>26.6</v>
      </c>
      <c r="E116" s="584" t="s">
        <v>309</v>
      </c>
      <c r="F116" s="586">
        <v>2135</v>
      </c>
      <c r="G116" s="587" t="s">
        <v>487</v>
      </c>
    </row>
    <row r="117" spans="1:7" s="552" customFormat="1" ht="9.6" customHeight="1">
      <c r="A117" s="567" t="s">
        <v>88</v>
      </c>
      <c r="B117" s="568" t="s">
        <v>89</v>
      </c>
      <c r="C117" s="580">
        <v>8</v>
      </c>
      <c r="D117" s="588"/>
      <c r="E117" s="589"/>
      <c r="F117" s="580">
        <f>SUM(F118:F119)</f>
        <v>1927099.1</v>
      </c>
      <c r="G117" s="583"/>
    </row>
    <row r="118" spans="1:7" s="552" customFormat="1" ht="9.6" customHeight="1">
      <c r="A118" s="407"/>
      <c r="B118" s="406" t="s">
        <v>381</v>
      </c>
      <c r="C118" s="584">
        <v>7</v>
      </c>
      <c r="D118" s="585">
        <v>26.1</v>
      </c>
      <c r="E118" s="584" t="s">
        <v>309</v>
      </c>
      <c r="F118" s="586">
        <v>1925200</v>
      </c>
      <c r="G118" s="587" t="s">
        <v>488</v>
      </c>
    </row>
    <row r="119" spans="1:7" s="552" customFormat="1" ht="9.6" customHeight="1">
      <c r="A119" s="407"/>
      <c r="B119" s="406" t="s">
        <v>626</v>
      </c>
      <c r="C119" s="584">
        <v>1</v>
      </c>
      <c r="D119" s="585">
        <v>32.200000000000003</v>
      </c>
      <c r="E119" s="584" t="s">
        <v>309</v>
      </c>
      <c r="F119" s="586">
        <v>1899.1</v>
      </c>
      <c r="G119" s="587" t="s">
        <v>627</v>
      </c>
    </row>
    <row r="120" spans="1:7" s="552" customFormat="1" ht="9.6" customHeight="1">
      <c r="A120" s="567" t="s">
        <v>628</v>
      </c>
      <c r="B120" s="568" t="s">
        <v>629</v>
      </c>
      <c r="C120" s="580">
        <v>2</v>
      </c>
      <c r="D120" s="585"/>
      <c r="E120" s="584"/>
      <c r="F120" s="580">
        <f>SUM(F121:F122)</f>
        <v>14815</v>
      </c>
      <c r="G120" s="587"/>
    </row>
    <row r="121" spans="1:7" s="552" customFormat="1" ht="9.6" customHeight="1">
      <c r="A121" s="567"/>
      <c r="B121" s="406" t="s">
        <v>630</v>
      </c>
      <c r="C121" s="584">
        <v>1</v>
      </c>
      <c r="D121" s="585">
        <v>25.3</v>
      </c>
      <c r="E121" s="584" t="s">
        <v>616</v>
      </c>
      <c r="F121" s="584">
        <v>9817</v>
      </c>
      <c r="G121" s="587" t="s">
        <v>631</v>
      </c>
    </row>
    <row r="122" spans="1:7" s="552" customFormat="1" ht="9.6" customHeight="1">
      <c r="A122" s="407"/>
      <c r="B122" s="406" t="s">
        <v>632</v>
      </c>
      <c r="C122" s="584">
        <v>1</v>
      </c>
      <c r="D122" s="585">
        <v>25.6</v>
      </c>
      <c r="E122" s="584" t="s">
        <v>616</v>
      </c>
      <c r="F122" s="586">
        <v>4998</v>
      </c>
      <c r="G122" s="587" t="s">
        <v>633</v>
      </c>
    </row>
    <row r="123" spans="1:7" s="552" customFormat="1" ht="9.6" customHeight="1">
      <c r="A123" s="567" t="s">
        <v>92</v>
      </c>
      <c r="B123" s="568" t="s">
        <v>93</v>
      </c>
      <c r="C123" s="580">
        <v>49</v>
      </c>
      <c r="D123" s="588"/>
      <c r="E123" s="589"/>
      <c r="F123" s="580">
        <f>SUM(F124:F127)</f>
        <v>631266</v>
      </c>
      <c r="G123" s="583"/>
    </row>
    <row r="124" spans="1:7" s="552" customFormat="1" ht="9.6" customHeight="1">
      <c r="A124" s="407"/>
      <c r="B124" s="406" t="s">
        <v>382</v>
      </c>
      <c r="C124" s="584">
        <v>42</v>
      </c>
      <c r="D124" s="585">
        <v>47</v>
      </c>
      <c r="E124" s="584" t="s">
        <v>309</v>
      </c>
      <c r="F124" s="586">
        <v>175734</v>
      </c>
      <c r="G124" s="587" t="s">
        <v>489</v>
      </c>
    </row>
    <row r="125" spans="1:7" s="552" customFormat="1" ht="9.6" customHeight="1">
      <c r="A125" s="407"/>
      <c r="B125" s="406" t="s">
        <v>383</v>
      </c>
      <c r="C125" s="584">
        <v>3</v>
      </c>
      <c r="D125" s="585">
        <v>42.3</v>
      </c>
      <c r="E125" s="584" t="s">
        <v>309</v>
      </c>
      <c r="F125" s="586">
        <v>196796</v>
      </c>
      <c r="G125" s="587" t="s">
        <v>490</v>
      </c>
    </row>
    <row r="126" spans="1:7" s="552" customFormat="1" ht="9.6" customHeight="1">
      <c r="A126" s="407"/>
      <c r="B126" s="406" t="s">
        <v>384</v>
      </c>
      <c r="C126" s="584">
        <v>3</v>
      </c>
      <c r="D126" s="585">
        <v>28.3</v>
      </c>
      <c r="E126" s="584" t="s">
        <v>309</v>
      </c>
      <c r="F126" s="586">
        <v>254236</v>
      </c>
      <c r="G126" s="587" t="s">
        <v>491</v>
      </c>
    </row>
    <row r="127" spans="1:7" s="552" customFormat="1" ht="9.6" customHeight="1">
      <c r="A127" s="407"/>
      <c r="B127" s="406" t="s">
        <v>492</v>
      </c>
      <c r="C127" s="584">
        <v>1</v>
      </c>
      <c r="D127" s="585">
        <v>30.2</v>
      </c>
      <c r="E127" s="584" t="s">
        <v>309</v>
      </c>
      <c r="F127" s="586">
        <v>4500</v>
      </c>
      <c r="G127" s="587" t="s">
        <v>493</v>
      </c>
    </row>
    <row r="128" spans="1:7" s="552" customFormat="1" ht="3" customHeight="1" thickBot="1">
      <c r="A128" s="407"/>
      <c r="B128" s="413"/>
      <c r="C128" s="412"/>
      <c r="D128" s="411"/>
      <c r="E128" s="410"/>
      <c r="F128" s="409"/>
      <c r="G128" s="408"/>
    </row>
    <row r="129" spans="1:12" s="138" customFormat="1" ht="11.1" customHeight="1">
      <c r="A129" s="310" t="s">
        <v>340</v>
      </c>
      <c r="B129" s="320"/>
      <c r="C129" s="559"/>
      <c r="D129" s="560"/>
      <c r="E129" s="559"/>
      <c r="F129" s="319"/>
      <c r="G129" s="479" t="s">
        <v>677</v>
      </c>
      <c r="K129" s="621"/>
      <c r="L129" s="621"/>
    </row>
  </sheetData>
  <sheetProtection selectLockedCells="1"/>
  <mergeCells count="23">
    <mergeCell ref="E69:E71"/>
    <mergeCell ref="A13:B13"/>
    <mergeCell ref="A14:B14"/>
    <mergeCell ref="A65:G65"/>
    <mergeCell ref="A66:G66"/>
    <mergeCell ref="A68:B71"/>
    <mergeCell ref="C68:E68"/>
    <mergeCell ref="F68:F71"/>
    <mergeCell ref="G68:G71"/>
    <mergeCell ref="C69:C71"/>
    <mergeCell ref="D69:D71"/>
    <mergeCell ref="A10:B10"/>
    <mergeCell ref="A11:B11"/>
    <mergeCell ref="A12:B12"/>
    <mergeCell ref="A3:G3"/>
    <mergeCell ref="A4:G4"/>
    <mergeCell ref="A6:B9"/>
    <mergeCell ref="C6:E6"/>
    <mergeCell ref="F6:F9"/>
    <mergeCell ref="G6:G9"/>
    <mergeCell ref="C7:C9"/>
    <mergeCell ref="D7:D9"/>
    <mergeCell ref="E7:E9"/>
  </mergeCells>
  <phoneticPr fontId="24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alignWithMargins="0"/>
  <rowBreaks count="1" manualBreakCount="1">
    <brk id="6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38"/>
  <sheetViews>
    <sheetView view="pageBreakPreview" zoomScaleNormal="100" zoomScaleSheetLayoutView="100" workbookViewId="0">
      <selection activeCell="B12" sqref="B12"/>
    </sheetView>
  </sheetViews>
  <sheetFormatPr defaultRowHeight="14.25"/>
  <cols>
    <col min="1" max="7" width="9" style="4"/>
    <col min="8" max="9" width="9" style="5"/>
    <col min="10" max="16" width="9" style="4"/>
    <col min="17" max="16384" width="9" style="5"/>
  </cols>
  <sheetData>
    <row r="1" spans="1:16" s="2" customFormat="1" ht="12">
      <c r="A1" s="1" t="s">
        <v>694</v>
      </c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</row>
    <row r="2" spans="1:16" s="2" customFormat="1" ht="12">
      <c r="A2" s="1"/>
      <c r="B2" s="1"/>
      <c r="C2" s="1"/>
      <c r="D2" s="1"/>
      <c r="E2" s="1"/>
      <c r="F2" s="1"/>
      <c r="G2" s="1"/>
      <c r="J2" s="1"/>
      <c r="K2" s="1"/>
      <c r="L2" s="1"/>
      <c r="M2" s="1"/>
      <c r="N2" s="1"/>
      <c r="O2" s="1"/>
      <c r="P2" s="1"/>
    </row>
    <row r="3" spans="1:16" s="2" customFormat="1" ht="12">
      <c r="A3" s="1"/>
      <c r="B3" s="1"/>
      <c r="C3" s="1"/>
      <c r="D3" s="1"/>
      <c r="E3" s="1"/>
      <c r="F3" s="1"/>
      <c r="G3" s="1"/>
      <c r="J3" s="1"/>
      <c r="K3" s="1"/>
      <c r="L3" s="1"/>
      <c r="M3" s="1"/>
      <c r="N3" s="1"/>
      <c r="O3" s="1"/>
      <c r="P3" s="1"/>
    </row>
    <row r="4" spans="1:16" s="2" customFormat="1" ht="12">
      <c r="A4" s="1"/>
      <c r="B4" s="1"/>
      <c r="C4" s="1"/>
      <c r="D4" s="1"/>
      <c r="E4" s="1"/>
      <c r="F4" s="1"/>
      <c r="G4" s="1"/>
      <c r="J4" s="1"/>
      <c r="K4" s="1"/>
      <c r="L4" s="1"/>
      <c r="M4" s="1"/>
      <c r="N4" s="1"/>
      <c r="O4" s="1"/>
      <c r="P4" s="1"/>
    </row>
    <row r="5" spans="1:16" s="2" customFormat="1">
      <c r="A5" s="6"/>
      <c r="B5" s="6"/>
      <c r="C5" s="7"/>
      <c r="D5" s="7"/>
      <c r="F5" s="6"/>
      <c r="G5" s="7"/>
      <c r="H5" s="8"/>
      <c r="I5" s="8"/>
      <c r="J5" s="1"/>
      <c r="K5" s="1"/>
      <c r="L5" s="1"/>
      <c r="M5" s="1"/>
      <c r="N5" s="1"/>
      <c r="O5" s="1"/>
      <c r="P5" s="1"/>
    </row>
    <row r="6" spans="1:16" s="2" customFormat="1">
      <c r="A6" s="6"/>
      <c r="B6" s="6"/>
      <c r="C6" s="7"/>
      <c r="D6" s="7"/>
      <c r="F6" s="6"/>
      <c r="G6" s="7"/>
      <c r="H6" s="8"/>
      <c r="I6" s="8"/>
      <c r="J6" s="1"/>
      <c r="K6" s="1"/>
      <c r="L6" s="1"/>
      <c r="M6" s="1"/>
      <c r="N6" s="1"/>
      <c r="O6" s="1"/>
      <c r="P6" s="1"/>
    </row>
    <row r="7" spans="1:16" s="2" customFormat="1">
      <c r="A7" s="6"/>
      <c r="B7" s="6"/>
      <c r="C7" s="7"/>
      <c r="D7" s="7"/>
      <c r="F7" s="6"/>
      <c r="G7" s="7"/>
      <c r="H7" s="8"/>
      <c r="I7" s="8"/>
      <c r="J7" s="1"/>
      <c r="K7" s="1"/>
      <c r="L7" s="1"/>
      <c r="M7" s="1"/>
      <c r="N7" s="1"/>
      <c r="O7" s="1"/>
      <c r="P7" s="1"/>
    </row>
    <row r="8" spans="1:16" s="2" customFormat="1">
      <c r="A8" s="6"/>
      <c r="B8" s="6"/>
      <c r="C8" s="7"/>
      <c r="D8" s="7"/>
      <c r="F8" s="6"/>
      <c r="G8" s="7"/>
      <c r="H8" s="8"/>
      <c r="I8" s="8"/>
      <c r="J8" s="1"/>
      <c r="K8" s="1"/>
      <c r="L8" s="1"/>
      <c r="M8" s="1"/>
      <c r="N8" s="1"/>
      <c r="O8" s="1"/>
      <c r="P8" s="1"/>
    </row>
    <row r="9" spans="1:16" s="2" customFormat="1">
      <c r="A9" s="6"/>
      <c r="B9" s="6"/>
      <c r="C9" s="7"/>
      <c r="D9" s="7"/>
      <c r="F9" s="6"/>
      <c r="G9" s="7"/>
      <c r="H9" s="8"/>
      <c r="I9" s="8"/>
      <c r="J9" s="1"/>
      <c r="K9" s="1"/>
      <c r="L9" s="1"/>
      <c r="M9" s="1"/>
      <c r="N9" s="1"/>
      <c r="O9" s="1"/>
      <c r="P9" s="1"/>
    </row>
    <row r="10" spans="1:16" s="2" customFormat="1">
      <c r="A10" s="6"/>
      <c r="B10" s="6"/>
      <c r="C10" s="7"/>
      <c r="D10" s="7"/>
      <c r="F10" s="6"/>
      <c r="G10" s="7"/>
      <c r="H10" s="8"/>
      <c r="I10" s="8"/>
      <c r="J10" s="1"/>
      <c r="K10" s="1"/>
      <c r="L10" s="1"/>
      <c r="M10" s="1"/>
      <c r="N10" s="1"/>
      <c r="O10" s="1"/>
      <c r="P10" s="1"/>
    </row>
    <row r="11" spans="1:16" s="2" customFormat="1">
      <c r="A11" s="6"/>
      <c r="B11" s="6"/>
      <c r="C11" s="7"/>
      <c r="D11" s="7"/>
      <c r="F11" s="6"/>
      <c r="G11" s="7"/>
      <c r="H11" s="8"/>
      <c r="I11" s="8"/>
      <c r="J11" s="1"/>
      <c r="K11" s="1"/>
      <c r="L11" s="1"/>
      <c r="M11" s="1"/>
      <c r="N11" s="1"/>
      <c r="O11" s="1"/>
      <c r="P11" s="1"/>
    </row>
    <row r="12" spans="1:16" s="2" customFormat="1">
      <c r="A12" s="6"/>
      <c r="B12" s="6"/>
      <c r="C12" s="7"/>
      <c r="D12" s="7"/>
      <c r="F12" s="6"/>
      <c r="G12" s="7"/>
      <c r="H12" s="8"/>
      <c r="I12" s="8"/>
      <c r="J12" s="1"/>
      <c r="K12" s="1"/>
      <c r="L12" s="1"/>
      <c r="M12" s="1"/>
      <c r="N12" s="1"/>
      <c r="O12" s="1"/>
      <c r="P12" s="1"/>
    </row>
    <row r="13" spans="1:16" s="2" customFormat="1">
      <c r="A13" s="6"/>
      <c r="B13" s="6"/>
      <c r="C13" s="7"/>
      <c r="D13" s="7"/>
      <c r="F13" s="6"/>
      <c r="G13" s="7"/>
      <c r="H13" s="8"/>
      <c r="I13" s="8"/>
      <c r="J13" s="1"/>
      <c r="K13" s="1"/>
      <c r="L13" s="1"/>
      <c r="M13" s="1"/>
      <c r="N13" s="1"/>
      <c r="O13" s="1"/>
      <c r="P13" s="1"/>
    </row>
    <row r="14" spans="1:16" s="2" customFormat="1">
      <c r="A14" s="6"/>
      <c r="B14" s="6"/>
      <c r="C14" s="7"/>
      <c r="D14" s="7"/>
      <c r="F14" s="6"/>
      <c r="G14" s="7"/>
      <c r="H14" s="8"/>
      <c r="I14" s="8"/>
      <c r="J14" s="1"/>
      <c r="K14" s="1"/>
      <c r="L14" s="1"/>
      <c r="M14" s="1"/>
      <c r="N14" s="1"/>
      <c r="O14" s="1"/>
      <c r="P14" s="1"/>
    </row>
    <row r="15" spans="1:16" s="2" customFormat="1">
      <c r="A15" s="6"/>
      <c r="B15" s="6"/>
      <c r="C15" s="7"/>
      <c r="D15" s="7"/>
      <c r="F15" s="6"/>
      <c r="G15" s="7"/>
      <c r="H15" s="8"/>
      <c r="I15" s="8"/>
      <c r="J15" s="1"/>
      <c r="K15" s="1"/>
      <c r="L15" s="1"/>
      <c r="M15" s="1"/>
      <c r="N15" s="1"/>
      <c r="O15" s="1"/>
      <c r="P15" s="1"/>
    </row>
    <row r="16" spans="1:16" s="2" customFormat="1">
      <c r="A16" s="6"/>
      <c r="B16" s="6"/>
      <c r="C16" s="7"/>
      <c r="D16" s="7"/>
      <c r="F16" s="6"/>
      <c r="G16" s="7"/>
      <c r="H16" s="8"/>
      <c r="I16" s="8"/>
      <c r="J16" s="1"/>
      <c r="K16" s="1"/>
      <c r="L16" s="1"/>
      <c r="M16" s="1"/>
      <c r="N16" s="1"/>
      <c r="O16" s="1"/>
      <c r="P16" s="1"/>
    </row>
    <row r="17" spans="1:16" s="2" customFormat="1">
      <c r="A17" s="6" t="s">
        <v>1</v>
      </c>
      <c r="B17" s="6"/>
      <c r="C17" s="7"/>
      <c r="D17" s="7"/>
      <c r="F17" s="6"/>
      <c r="G17" s="7"/>
      <c r="H17" s="8"/>
      <c r="I17" s="8"/>
      <c r="J17" s="1"/>
      <c r="K17" s="1"/>
      <c r="L17" s="1"/>
      <c r="M17" s="1"/>
      <c r="N17" s="1"/>
      <c r="O17" s="1"/>
      <c r="P17" s="1"/>
    </row>
    <row r="18" spans="1:16" s="2" customFormat="1">
      <c r="A18" s="6" t="s">
        <v>2</v>
      </c>
      <c r="B18" s="6"/>
      <c r="C18" s="7"/>
      <c r="D18" s="7"/>
      <c r="F18" s="6"/>
      <c r="G18" s="7"/>
      <c r="H18" s="8"/>
      <c r="I18" s="8"/>
      <c r="J18" s="1"/>
      <c r="K18" s="1"/>
      <c r="L18" s="1"/>
      <c r="M18" s="1"/>
      <c r="N18" s="1"/>
      <c r="O18" s="1"/>
      <c r="P18" s="1"/>
    </row>
    <row r="19" spans="1:16" s="2" customFormat="1">
      <c r="A19" s="6" t="s">
        <v>3</v>
      </c>
      <c r="B19" s="6"/>
      <c r="C19" s="7"/>
      <c r="D19" s="7"/>
      <c r="F19" s="6"/>
      <c r="G19" s="7"/>
      <c r="H19" s="8"/>
      <c r="I19" s="8"/>
      <c r="J19" s="1"/>
      <c r="K19" s="1"/>
      <c r="L19" s="1"/>
      <c r="M19" s="1"/>
      <c r="N19" s="1"/>
      <c r="O19" s="1"/>
      <c r="P19" s="1"/>
    </row>
    <row r="20" spans="1:16" s="2" customFormat="1">
      <c r="A20" s="6" t="s">
        <v>4</v>
      </c>
      <c r="B20" s="6"/>
      <c r="C20" s="7"/>
      <c r="D20" s="7"/>
      <c r="F20" s="6"/>
      <c r="G20" s="7"/>
      <c r="H20" s="8"/>
      <c r="I20" s="8"/>
      <c r="J20" s="1"/>
      <c r="K20" s="1"/>
      <c r="L20" s="1"/>
      <c r="M20" s="1"/>
      <c r="N20" s="1"/>
      <c r="O20" s="1"/>
      <c r="P20" s="1"/>
    </row>
    <row r="21" spans="1:16" s="2" customFormat="1">
      <c r="A21" s="6" t="s">
        <v>5</v>
      </c>
      <c r="B21" s="6"/>
      <c r="C21" s="7"/>
      <c r="D21" s="7"/>
      <c r="F21" s="6"/>
      <c r="G21" s="7"/>
      <c r="H21" s="8"/>
      <c r="I21" s="8"/>
      <c r="J21" s="1"/>
      <c r="K21" s="1"/>
      <c r="L21" s="1"/>
      <c r="M21" s="1"/>
      <c r="N21" s="1"/>
      <c r="O21" s="1"/>
      <c r="P21" s="1"/>
    </row>
    <row r="22" spans="1:16" s="2" customFormat="1">
      <c r="A22" s="6" t="s">
        <v>153</v>
      </c>
      <c r="B22" s="6"/>
      <c r="C22" s="7"/>
      <c r="D22" s="7"/>
      <c r="F22" s="6"/>
      <c r="G22" s="7"/>
      <c r="H22" s="8"/>
      <c r="I22" s="8"/>
      <c r="J22" s="1"/>
      <c r="K22" s="1"/>
      <c r="L22" s="1"/>
      <c r="M22" s="1"/>
      <c r="N22" s="1"/>
      <c r="O22" s="1"/>
      <c r="P22" s="1"/>
    </row>
    <row r="23" spans="1:16" s="2" customFormat="1">
      <c r="A23" s="6" t="s">
        <v>646</v>
      </c>
      <c r="B23" s="6"/>
      <c r="C23" s="7"/>
      <c r="D23" s="7"/>
      <c r="F23" s="6"/>
      <c r="G23" s="7"/>
      <c r="H23" s="8"/>
      <c r="I23" s="8"/>
      <c r="J23" s="1"/>
      <c r="K23" s="1"/>
      <c r="L23" s="1"/>
      <c r="M23" s="1"/>
      <c r="N23" s="1"/>
      <c r="O23" s="1"/>
      <c r="P23" s="1"/>
    </row>
    <row r="24" spans="1:16" s="2" customFormat="1">
      <c r="A24" s="6" t="s">
        <v>154</v>
      </c>
      <c r="B24" s="6"/>
      <c r="C24" s="7"/>
      <c r="D24" s="7"/>
      <c r="F24" s="6"/>
      <c r="G24" s="7"/>
      <c r="H24" s="8"/>
      <c r="I24" s="8"/>
      <c r="J24" s="1"/>
      <c r="K24" s="1"/>
      <c r="L24" s="1"/>
      <c r="M24" s="1"/>
      <c r="N24" s="1"/>
      <c r="O24" s="1"/>
      <c r="P24" s="1"/>
    </row>
    <row r="25" spans="1:16" s="2" customFormat="1">
      <c r="A25" s="9" t="s">
        <v>155</v>
      </c>
      <c r="B25" s="6"/>
      <c r="C25" s="7"/>
      <c r="D25" s="7"/>
      <c r="F25" s="6"/>
      <c r="G25" s="7"/>
      <c r="H25" s="8"/>
      <c r="I25" s="8"/>
      <c r="J25" s="1"/>
      <c r="K25" s="1"/>
      <c r="L25" s="1"/>
      <c r="M25" s="1"/>
      <c r="N25" s="1"/>
      <c r="O25" s="1"/>
      <c r="P25" s="1"/>
    </row>
    <row r="26" spans="1:16" s="2" customFormat="1">
      <c r="A26" s="9" t="s">
        <v>156</v>
      </c>
      <c r="B26" s="6"/>
      <c r="C26" s="7"/>
      <c r="D26" s="7"/>
      <c r="F26" s="6"/>
      <c r="G26" s="7"/>
      <c r="H26" s="8"/>
      <c r="I26" s="8"/>
      <c r="J26" s="1"/>
      <c r="K26" s="1"/>
      <c r="L26" s="1"/>
      <c r="M26" s="1"/>
      <c r="N26" s="1"/>
      <c r="O26" s="1"/>
      <c r="P26" s="1"/>
    </row>
    <row r="27" spans="1:16" s="2" customFormat="1">
      <c r="A27" s="9" t="s">
        <v>157</v>
      </c>
      <c r="B27" s="6"/>
      <c r="C27" s="7"/>
      <c r="D27" s="7"/>
      <c r="F27" s="6"/>
      <c r="G27" s="7"/>
      <c r="H27" s="8"/>
      <c r="I27" s="8"/>
      <c r="J27" s="1"/>
      <c r="K27" s="1"/>
      <c r="L27" s="1"/>
      <c r="M27" s="1"/>
      <c r="N27" s="1"/>
      <c r="O27" s="1"/>
      <c r="P27" s="1"/>
    </row>
    <row r="28" spans="1:16" s="2" customFormat="1">
      <c r="A28" s="9" t="s">
        <v>158</v>
      </c>
      <c r="B28" s="6"/>
      <c r="C28" s="7"/>
      <c r="D28" s="7"/>
      <c r="F28" s="6"/>
      <c r="G28" s="7"/>
      <c r="H28" s="8"/>
      <c r="I28" s="8"/>
      <c r="J28" s="1"/>
      <c r="K28" s="1"/>
      <c r="L28" s="1"/>
      <c r="M28" s="1"/>
      <c r="N28" s="1"/>
      <c r="O28" s="1"/>
      <c r="P28" s="1"/>
    </row>
    <row r="29" spans="1:16" s="2" customFormat="1">
      <c r="A29" s="6" t="s">
        <v>159</v>
      </c>
      <c r="B29" s="6"/>
      <c r="C29" s="7"/>
      <c r="D29" s="7"/>
      <c r="F29" s="6"/>
      <c r="G29" s="7"/>
      <c r="H29" s="8"/>
      <c r="I29" s="8"/>
      <c r="J29" s="1"/>
      <c r="K29" s="1"/>
      <c r="L29" s="1"/>
      <c r="M29" s="1"/>
      <c r="N29" s="1"/>
      <c r="O29" s="1"/>
      <c r="P29" s="1"/>
    </row>
    <row r="30" spans="1:16" s="2" customFormat="1">
      <c r="A30" s="6" t="s">
        <v>647</v>
      </c>
      <c r="B30" s="6"/>
      <c r="C30" s="7"/>
      <c r="D30" s="7"/>
      <c r="F30" s="6"/>
      <c r="G30" s="7"/>
      <c r="H30" s="8"/>
      <c r="I30" s="8"/>
      <c r="J30" s="1"/>
      <c r="K30" s="1"/>
      <c r="L30" s="1"/>
      <c r="M30" s="1"/>
      <c r="N30" s="1"/>
      <c r="O30" s="1"/>
      <c r="P30" s="1"/>
    </row>
    <row r="31" spans="1:16" s="2" customFormat="1">
      <c r="A31" s="6" t="s">
        <v>152</v>
      </c>
      <c r="B31" s="6"/>
      <c r="C31" s="7"/>
      <c r="D31" s="10"/>
      <c r="F31" s="6"/>
      <c r="G31" s="7"/>
      <c r="H31" s="8"/>
      <c r="I31" s="8"/>
      <c r="J31" s="1"/>
      <c r="K31" s="1"/>
      <c r="L31" s="1"/>
      <c r="M31" s="1"/>
      <c r="N31" s="1"/>
      <c r="O31" s="1"/>
      <c r="P31" s="1"/>
    </row>
    <row r="32" spans="1:16" s="2" customFormat="1" ht="12">
      <c r="A32" s="1"/>
      <c r="B32" s="1"/>
      <c r="C32" s="1"/>
      <c r="D32" s="1"/>
      <c r="E32" s="1"/>
      <c r="F32" s="1"/>
      <c r="G32" s="1"/>
      <c r="J32" s="1"/>
      <c r="K32" s="1"/>
      <c r="L32" s="1"/>
      <c r="M32" s="1"/>
      <c r="N32" s="1"/>
      <c r="O32" s="1"/>
      <c r="P32" s="1"/>
    </row>
    <row r="33" spans="1:16" s="2" customFormat="1" ht="12">
      <c r="A33" s="1"/>
      <c r="B33" s="1"/>
      <c r="C33" s="1"/>
      <c r="D33" s="1"/>
      <c r="E33" s="1"/>
      <c r="F33" s="1"/>
      <c r="G33" s="1"/>
      <c r="J33" s="1"/>
      <c r="K33" s="1"/>
      <c r="L33" s="1"/>
      <c r="M33" s="1"/>
      <c r="N33" s="1"/>
      <c r="O33" s="1"/>
      <c r="P33" s="1"/>
    </row>
    <row r="34" spans="1:16">
      <c r="J34" s="1"/>
    </row>
    <row r="35" spans="1:16">
      <c r="J35" s="1"/>
    </row>
    <row r="37" spans="1:16">
      <c r="J37" s="5"/>
    </row>
    <row r="38" spans="1:16">
      <c r="J38" s="5"/>
    </row>
  </sheetData>
  <phoneticPr fontId="43" type="noConversion"/>
  <pageMargins left="0.70866141732283472" right="0.70866141732283472" top="1.9685039370078741" bottom="0.78740157480314965" header="0" footer="0.39370078740157483"/>
  <pageSetup paperSize="9" scale="88" pageOrder="overThenDown" orientation="portrait" verticalDpi="300" r:id="rId1"/>
  <headerFooter alignWithMargins="0">
    <oddHeader xml:space="preserve">&amp;R                          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57"/>
  <sheetViews>
    <sheetView tabSelected="1" view="pageBreakPreview" zoomScaleNormal="100" zoomScaleSheetLayoutView="100" workbookViewId="0">
      <selection activeCell="D18" sqref="D18"/>
    </sheetView>
  </sheetViews>
  <sheetFormatPr defaultRowHeight="14.25"/>
  <cols>
    <col min="1" max="1" width="15.375" style="29" customWidth="1"/>
    <col min="2" max="2" width="16.5" style="322" customWidth="1"/>
    <col min="3" max="4" width="16.5" style="323" customWidth="1"/>
    <col min="5" max="5" width="17.5" style="323" customWidth="1"/>
    <col min="6" max="16384" width="9" style="251"/>
  </cols>
  <sheetData>
    <row r="1" spans="1:5" s="361" customFormat="1" ht="14.1" customHeight="1">
      <c r="A1" s="357"/>
      <c r="B1" s="358"/>
      <c r="C1" s="359"/>
      <c r="D1" s="359"/>
      <c r="E1" s="360" t="s">
        <v>511</v>
      </c>
    </row>
    <row r="2" spans="1:5" s="386" customFormat="1" ht="14.1" customHeight="1">
      <c r="A2" s="314"/>
      <c r="B2" s="12"/>
      <c r="C2" s="315"/>
      <c r="D2" s="315"/>
      <c r="E2" s="13"/>
    </row>
    <row r="3" spans="1:5" s="387" customFormat="1" ht="20.100000000000001" customHeight="1">
      <c r="A3" s="641" t="s">
        <v>202</v>
      </c>
      <c r="B3" s="641"/>
      <c r="C3" s="641"/>
      <c r="D3" s="641"/>
      <c r="E3" s="641"/>
    </row>
    <row r="4" spans="1:5" s="384" customFormat="1" ht="24" customHeight="1">
      <c r="A4" s="642" t="s">
        <v>203</v>
      </c>
      <c r="B4" s="642"/>
      <c r="C4" s="642"/>
      <c r="D4" s="642"/>
      <c r="E4" s="642"/>
    </row>
    <row r="5" spans="1:5" s="316" customFormat="1" ht="18" customHeight="1" thickBot="1">
      <c r="B5" s="18"/>
      <c r="C5" s="306"/>
      <c r="D5" s="306"/>
      <c r="E5" s="19"/>
    </row>
    <row r="6" spans="1:5" s="386" customFormat="1" ht="12" customHeight="1">
      <c r="A6" s="643" t="s">
        <v>574</v>
      </c>
      <c r="B6" s="646" t="s">
        <v>573</v>
      </c>
      <c r="C6" s="649" t="s">
        <v>204</v>
      </c>
      <c r="D6" s="649" t="s">
        <v>205</v>
      </c>
      <c r="E6" s="654" t="s">
        <v>206</v>
      </c>
    </row>
    <row r="7" spans="1:5" s="386" customFormat="1" ht="12" customHeight="1">
      <c r="A7" s="644"/>
      <c r="B7" s="647"/>
      <c r="C7" s="650"/>
      <c r="D7" s="652"/>
      <c r="E7" s="655"/>
    </row>
    <row r="8" spans="1:5" s="386" customFormat="1" ht="12" customHeight="1">
      <c r="A8" s="644"/>
      <c r="B8" s="647"/>
      <c r="C8" s="650"/>
      <c r="D8" s="652"/>
      <c r="E8" s="655"/>
    </row>
    <row r="9" spans="1:5" s="386" customFormat="1" ht="12" customHeight="1">
      <c r="A9" s="645"/>
      <c r="B9" s="648"/>
      <c r="C9" s="651"/>
      <c r="D9" s="653"/>
      <c r="E9" s="656"/>
    </row>
    <row r="10" spans="1:5" s="21" customFormat="1" ht="23.1" customHeight="1">
      <c r="A10" s="22" t="s">
        <v>412</v>
      </c>
      <c r="B10" s="20">
        <v>11079583</v>
      </c>
      <c r="C10" s="20">
        <v>66089105.432000004</v>
      </c>
      <c r="D10" s="20">
        <v>7546299</v>
      </c>
      <c r="E10" s="20">
        <v>10897126</v>
      </c>
    </row>
    <row r="11" spans="1:5" s="21" customFormat="1" ht="23.1" customHeight="1">
      <c r="A11" s="22" t="s">
        <v>507</v>
      </c>
      <c r="B11" s="20">
        <v>9678683</v>
      </c>
      <c r="C11" s="20">
        <v>69124566.511999995</v>
      </c>
      <c r="D11" s="20">
        <v>7890932</v>
      </c>
      <c r="E11" s="20">
        <v>9464987</v>
      </c>
    </row>
    <row r="12" spans="1:5" s="21" customFormat="1" ht="23.1" customHeight="1">
      <c r="A12" s="22" t="s">
        <v>508</v>
      </c>
      <c r="B12" s="20">
        <v>10678683</v>
      </c>
      <c r="C12" s="20">
        <v>79678202.461999997</v>
      </c>
      <c r="D12" s="20">
        <v>9258442</v>
      </c>
      <c r="E12" s="20">
        <v>11182843</v>
      </c>
    </row>
    <row r="13" spans="1:5" s="21" customFormat="1" ht="23.1" customHeight="1">
      <c r="A13" s="22" t="s">
        <v>531</v>
      </c>
      <c r="B13" s="20">
        <v>12220283</v>
      </c>
      <c r="C13" s="20">
        <v>75049441</v>
      </c>
      <c r="D13" s="20">
        <v>8567287</v>
      </c>
      <c r="E13" s="20">
        <v>12627143</v>
      </c>
    </row>
    <row r="14" spans="1:5" s="21" customFormat="1" ht="23.1" customHeight="1">
      <c r="A14" s="23">
        <v>2017</v>
      </c>
      <c r="B14" s="24">
        <f>SUM(B16:B33)</f>
        <v>12219583</v>
      </c>
      <c r="C14" s="24">
        <f>SUM(C16:C33)</f>
        <v>78313712</v>
      </c>
      <c r="D14" s="24">
        <f>SUM(D16:D33)</f>
        <v>9338218</v>
      </c>
      <c r="E14" s="24">
        <f>SUM(E16:E33)</f>
        <v>12290232</v>
      </c>
    </row>
    <row r="15" spans="1:5" s="386" customFormat="1" ht="11.1" customHeight="1">
      <c r="A15" s="25"/>
      <c r="B15" s="26"/>
      <c r="C15" s="20"/>
      <c r="D15" s="20"/>
      <c r="E15" s="20"/>
    </row>
    <row r="16" spans="1:5" s="386" customFormat="1" ht="21.95" customHeight="1">
      <c r="A16" s="254" t="s">
        <v>9</v>
      </c>
      <c r="B16" s="346">
        <v>678683</v>
      </c>
      <c r="C16" s="347">
        <v>2422668</v>
      </c>
      <c r="D16" s="347">
        <v>276560</v>
      </c>
      <c r="E16" s="347">
        <v>691745</v>
      </c>
    </row>
    <row r="17" spans="1:5" s="386" customFormat="1" ht="21.95" customHeight="1">
      <c r="A17" s="254" t="s">
        <v>385</v>
      </c>
      <c r="B17" s="346">
        <v>700000</v>
      </c>
      <c r="C17" s="347">
        <v>5198166</v>
      </c>
      <c r="D17" s="347">
        <v>593398</v>
      </c>
      <c r="E17" s="347">
        <v>698000</v>
      </c>
    </row>
    <row r="18" spans="1:5" s="386" customFormat="1" ht="21.95" customHeight="1">
      <c r="A18" s="254" t="s">
        <v>386</v>
      </c>
      <c r="B18" s="346">
        <v>700000</v>
      </c>
      <c r="C18" s="347">
        <v>1926976</v>
      </c>
      <c r="D18" s="347">
        <v>219974</v>
      </c>
      <c r="E18" s="347">
        <v>687921</v>
      </c>
    </row>
    <row r="19" spans="1:5" s="386" customFormat="1" ht="21.95" customHeight="1">
      <c r="A19" s="254" t="s">
        <v>10</v>
      </c>
      <c r="B19" s="346">
        <v>700000</v>
      </c>
      <c r="C19" s="347">
        <v>5705719</v>
      </c>
      <c r="D19" s="347">
        <v>651338</v>
      </c>
      <c r="E19" s="347">
        <v>671716</v>
      </c>
    </row>
    <row r="20" spans="1:5" s="321" customFormat="1" ht="21.95" customHeight="1">
      <c r="A20" s="254" t="s">
        <v>387</v>
      </c>
      <c r="B20" s="346">
        <v>1000000</v>
      </c>
      <c r="C20" s="347">
        <v>9015002</v>
      </c>
      <c r="D20" s="347">
        <v>1029110</v>
      </c>
      <c r="E20" s="347">
        <v>1059120</v>
      </c>
    </row>
    <row r="21" spans="1:5" s="321" customFormat="1" ht="21.95" customHeight="1">
      <c r="A21" s="254" t="s">
        <v>510</v>
      </c>
      <c r="B21" s="346">
        <v>1000000</v>
      </c>
      <c r="C21" s="347">
        <v>6591333</v>
      </c>
      <c r="D21" s="347">
        <v>752435</v>
      </c>
      <c r="E21" s="347">
        <v>1055301</v>
      </c>
    </row>
    <row r="22" spans="1:5" s="321" customFormat="1" ht="21.95" customHeight="1">
      <c r="A22" s="415" t="s">
        <v>532</v>
      </c>
      <c r="B22" s="346">
        <v>950000</v>
      </c>
      <c r="C22" s="347">
        <v>6647827</v>
      </c>
      <c r="D22" s="347">
        <v>758884</v>
      </c>
      <c r="E22" s="347">
        <v>1015383</v>
      </c>
    </row>
    <row r="23" spans="1:5" s="321" customFormat="1" ht="21.95" customHeight="1">
      <c r="A23" s="415" t="s">
        <v>533</v>
      </c>
      <c r="B23" s="346">
        <v>950000</v>
      </c>
      <c r="C23" s="347">
        <v>7887899</v>
      </c>
      <c r="D23" s="347">
        <v>900445</v>
      </c>
      <c r="E23" s="347">
        <v>1015761</v>
      </c>
    </row>
    <row r="24" spans="1:5" s="321" customFormat="1" ht="21.95" customHeight="1">
      <c r="A24" s="415" t="s">
        <v>534</v>
      </c>
      <c r="B24" s="346">
        <v>1000000</v>
      </c>
      <c r="C24" s="347">
        <v>8489655</v>
      </c>
      <c r="D24" s="347">
        <v>969139</v>
      </c>
      <c r="E24" s="347">
        <v>1053000</v>
      </c>
    </row>
    <row r="25" spans="1:5" s="321" customFormat="1" ht="21.95" customHeight="1">
      <c r="A25" s="415" t="s">
        <v>535</v>
      </c>
      <c r="B25" s="346">
        <v>1000000</v>
      </c>
      <c r="C25" s="347">
        <v>8654014</v>
      </c>
      <c r="D25" s="347">
        <v>987901</v>
      </c>
      <c r="E25" s="347">
        <v>1059000</v>
      </c>
    </row>
    <row r="26" spans="1:5" s="321" customFormat="1" ht="21.95" customHeight="1">
      <c r="A26" s="415" t="s">
        <v>536</v>
      </c>
      <c r="B26" s="346">
        <v>1000000</v>
      </c>
      <c r="C26" s="347">
        <v>7023430</v>
      </c>
      <c r="D26" s="347">
        <v>801761</v>
      </c>
      <c r="E26" s="347">
        <v>1060000</v>
      </c>
    </row>
    <row r="27" spans="1:5" s="321" customFormat="1" ht="21.95" customHeight="1">
      <c r="A27" s="415" t="s">
        <v>537</v>
      </c>
      <c r="B27" s="346">
        <v>1000000</v>
      </c>
      <c r="C27" s="347">
        <v>7199241</v>
      </c>
      <c r="D27" s="347">
        <v>821831</v>
      </c>
      <c r="E27" s="347">
        <v>1055000</v>
      </c>
    </row>
    <row r="28" spans="1:5" s="601" customFormat="1" ht="21.95" customHeight="1">
      <c r="A28" s="599" t="s">
        <v>564</v>
      </c>
      <c r="B28" s="600">
        <v>900</v>
      </c>
      <c r="C28" s="600">
        <v>1194</v>
      </c>
      <c r="D28" s="600">
        <v>460</v>
      </c>
      <c r="E28" s="600">
        <v>784</v>
      </c>
    </row>
    <row r="29" spans="1:5" s="602" customFormat="1" ht="21.95" customHeight="1">
      <c r="A29" s="599" t="s">
        <v>565</v>
      </c>
      <c r="B29" s="600">
        <v>0</v>
      </c>
      <c r="C29" s="600">
        <v>0</v>
      </c>
      <c r="D29" s="600">
        <v>0</v>
      </c>
      <c r="E29" s="600">
        <v>0</v>
      </c>
    </row>
    <row r="30" spans="1:5" s="602" customFormat="1" ht="21.95" customHeight="1">
      <c r="A30" s="599" t="s">
        <v>566</v>
      </c>
      <c r="B30" s="600">
        <v>800000</v>
      </c>
      <c r="C30" s="600">
        <v>948258</v>
      </c>
      <c r="D30" s="600">
        <v>270467</v>
      </c>
      <c r="E30" s="600">
        <v>771563</v>
      </c>
    </row>
    <row r="31" spans="1:5" s="601" customFormat="1" ht="21.95" customHeight="1">
      <c r="A31" s="599" t="s">
        <v>567</v>
      </c>
      <c r="B31" s="600">
        <v>600000</v>
      </c>
      <c r="C31" s="600">
        <v>506073</v>
      </c>
      <c r="D31" s="600">
        <v>227509</v>
      </c>
      <c r="E31" s="600">
        <v>302527</v>
      </c>
    </row>
    <row r="32" spans="1:5" s="602" customFormat="1" ht="21.95" customHeight="1">
      <c r="A32" s="599" t="s">
        <v>568</v>
      </c>
      <c r="B32" s="600">
        <v>90000</v>
      </c>
      <c r="C32" s="600">
        <v>70578</v>
      </c>
      <c r="D32" s="600">
        <v>42657</v>
      </c>
      <c r="E32" s="600">
        <v>55794</v>
      </c>
    </row>
    <row r="33" spans="1:5" s="602" customFormat="1" ht="21.95" customHeight="1" thickBot="1">
      <c r="A33" s="603" t="s">
        <v>569</v>
      </c>
      <c r="B33" s="604">
        <v>50000</v>
      </c>
      <c r="C33" s="604">
        <v>25679</v>
      </c>
      <c r="D33" s="604">
        <v>34349</v>
      </c>
      <c r="E33" s="604">
        <v>37617</v>
      </c>
    </row>
    <row r="34" spans="1:5" s="28" customFormat="1" ht="12" customHeight="1">
      <c r="A34" s="299" t="s">
        <v>639</v>
      </c>
      <c r="E34" s="300"/>
    </row>
    <row r="35" spans="1:5" s="109" customFormat="1" ht="12" customHeight="1">
      <c r="A35" s="301" t="s">
        <v>648</v>
      </c>
      <c r="B35" s="272"/>
      <c r="C35" s="272"/>
      <c r="D35" s="272"/>
      <c r="E35" s="622"/>
    </row>
    <row r="36" spans="1:5" s="109" customFormat="1" ht="12" customHeight="1">
      <c r="A36" s="119" t="s">
        <v>649</v>
      </c>
      <c r="B36" s="624"/>
      <c r="C36" s="270"/>
      <c r="D36" s="270"/>
      <c r="E36" s="270"/>
    </row>
    <row r="37" spans="1:5" s="386" customFormat="1" ht="11.25">
      <c r="A37" s="314"/>
      <c r="B37" s="12"/>
      <c r="C37" s="315"/>
      <c r="D37" s="315"/>
      <c r="E37" s="315"/>
    </row>
    <row r="38" spans="1:5" s="386" customFormat="1" ht="11.25">
      <c r="A38" s="314"/>
      <c r="B38" s="12"/>
      <c r="C38" s="315"/>
      <c r="D38" s="315"/>
      <c r="E38" s="315"/>
    </row>
    <row r="39" spans="1:5" s="386" customFormat="1" ht="11.25">
      <c r="A39" s="314"/>
      <c r="B39" s="12"/>
      <c r="C39" s="315"/>
      <c r="D39" s="315"/>
      <c r="E39" s="315"/>
    </row>
    <row r="40" spans="1:5" s="386" customFormat="1" ht="11.25">
      <c r="A40" s="314"/>
      <c r="B40" s="12"/>
      <c r="C40" s="315"/>
      <c r="D40" s="315"/>
      <c r="E40" s="315"/>
    </row>
    <row r="41" spans="1:5" s="386" customFormat="1" ht="11.25">
      <c r="A41" s="314"/>
      <c r="B41" s="12"/>
      <c r="C41" s="315"/>
      <c r="D41" s="315"/>
      <c r="E41" s="315"/>
    </row>
    <row r="42" spans="1:5" s="386" customFormat="1" ht="11.25">
      <c r="A42" s="314"/>
      <c r="B42" s="12"/>
      <c r="C42" s="315"/>
      <c r="D42" s="315"/>
      <c r="E42" s="315"/>
    </row>
    <row r="43" spans="1:5" s="386" customFormat="1" ht="11.25">
      <c r="A43" s="314"/>
      <c r="B43" s="12"/>
      <c r="C43" s="315"/>
      <c r="D43" s="315"/>
      <c r="E43" s="315"/>
    </row>
    <row r="44" spans="1:5" s="386" customFormat="1" ht="11.25">
      <c r="A44" s="314"/>
      <c r="B44" s="12"/>
      <c r="C44" s="315"/>
      <c r="D44" s="315"/>
      <c r="E44" s="315"/>
    </row>
    <row r="45" spans="1:5" s="386" customFormat="1" ht="11.25">
      <c r="A45" s="314"/>
      <c r="B45" s="12"/>
      <c r="C45" s="315"/>
      <c r="D45" s="315"/>
      <c r="E45" s="315"/>
    </row>
    <row r="46" spans="1:5" s="386" customFormat="1" ht="11.25">
      <c r="A46" s="314"/>
      <c r="B46" s="12"/>
      <c r="C46" s="315"/>
      <c r="D46" s="315"/>
      <c r="E46" s="315"/>
    </row>
    <row r="47" spans="1:5" s="386" customFormat="1" ht="11.25">
      <c r="A47" s="314"/>
      <c r="B47" s="12"/>
      <c r="C47" s="315"/>
      <c r="D47" s="315"/>
      <c r="E47" s="315"/>
    </row>
    <row r="48" spans="1:5" s="386" customFormat="1" ht="11.25">
      <c r="A48" s="314"/>
      <c r="B48" s="12"/>
      <c r="C48" s="315"/>
      <c r="D48" s="315"/>
      <c r="E48" s="315"/>
    </row>
    <row r="49" spans="1:5" s="386" customFormat="1" ht="11.25">
      <c r="A49" s="314"/>
      <c r="B49" s="12"/>
      <c r="C49" s="315"/>
      <c r="D49" s="315"/>
      <c r="E49" s="315"/>
    </row>
    <row r="50" spans="1:5" s="386" customFormat="1" ht="11.25">
      <c r="A50" s="314"/>
      <c r="B50" s="12"/>
      <c r="C50" s="315"/>
      <c r="D50" s="315"/>
      <c r="E50" s="315"/>
    </row>
    <row r="51" spans="1:5" s="386" customFormat="1" ht="11.25">
      <c r="A51" s="314"/>
      <c r="B51" s="12"/>
      <c r="C51" s="315"/>
      <c r="D51" s="315"/>
      <c r="E51" s="315"/>
    </row>
    <row r="52" spans="1:5" s="386" customFormat="1" ht="11.25">
      <c r="A52" s="314"/>
      <c r="B52" s="12"/>
      <c r="C52" s="315"/>
      <c r="D52" s="315"/>
      <c r="E52" s="315"/>
    </row>
    <row r="53" spans="1:5" s="386" customFormat="1" ht="11.25">
      <c r="A53" s="314"/>
      <c r="B53" s="12"/>
      <c r="C53" s="315"/>
      <c r="D53" s="315"/>
      <c r="E53" s="315"/>
    </row>
    <row r="54" spans="1:5" s="386" customFormat="1" ht="11.25">
      <c r="A54" s="314"/>
      <c r="B54" s="12"/>
      <c r="C54" s="315"/>
      <c r="D54" s="315"/>
      <c r="E54" s="315"/>
    </row>
    <row r="55" spans="1:5" s="386" customFormat="1" ht="11.25">
      <c r="A55" s="314"/>
      <c r="B55" s="12"/>
      <c r="C55" s="315"/>
      <c r="D55" s="315"/>
      <c r="E55" s="315"/>
    </row>
    <row r="56" spans="1:5" s="386" customFormat="1" ht="11.25">
      <c r="A56" s="314"/>
      <c r="B56" s="12"/>
      <c r="C56" s="315"/>
      <c r="D56" s="315"/>
      <c r="E56" s="315"/>
    </row>
    <row r="57" spans="1:5" s="386" customFormat="1" ht="11.25">
      <c r="A57" s="314"/>
      <c r="B57" s="12"/>
      <c r="C57" s="315"/>
      <c r="D57" s="315"/>
      <c r="E57" s="315"/>
    </row>
  </sheetData>
  <sheetProtection selectLockedCells="1"/>
  <mergeCells count="7">
    <mergeCell ref="A3:E3"/>
    <mergeCell ref="A4:E4"/>
    <mergeCell ref="A6:A9"/>
    <mergeCell ref="B6:B9"/>
    <mergeCell ref="C6:C9"/>
    <mergeCell ref="D6:D9"/>
    <mergeCell ref="E6:E9"/>
  </mergeCells>
  <phoneticPr fontId="24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view="pageBreakPreview" zoomScaleNormal="50" zoomScaleSheetLayoutView="100" workbookViewId="0">
      <selection activeCell="H2" sqref="H2"/>
    </sheetView>
  </sheetViews>
  <sheetFormatPr defaultRowHeight="14.25"/>
  <cols>
    <col min="1" max="1" width="9.875" style="80" customWidth="1"/>
    <col min="2" max="2" width="11.625" style="335" customWidth="1"/>
    <col min="3" max="3" width="7.625" style="336" customWidth="1"/>
    <col min="4" max="4" width="11.75" style="335" bestFit="1" customWidth="1"/>
    <col min="5" max="5" width="7.125" style="336" customWidth="1"/>
    <col min="6" max="6" width="9.25" style="335" customWidth="1"/>
    <col min="7" max="7" width="7" style="336" customWidth="1"/>
    <col min="8" max="8" width="10.25" style="335" customWidth="1"/>
    <col min="9" max="9" width="8" style="336" customWidth="1"/>
    <col min="10" max="10" width="10.5" style="335" customWidth="1"/>
    <col min="11" max="11" width="8.125" style="336" customWidth="1"/>
    <col min="12" max="12" width="9.25" style="336" customWidth="1"/>
    <col min="13" max="13" width="8.125" style="336" customWidth="1"/>
    <col min="14" max="14" width="8.25" style="335" customWidth="1"/>
    <col min="15" max="15" width="8.125" style="336" customWidth="1"/>
    <col min="16" max="16" width="11.625" style="335" customWidth="1"/>
    <col min="17" max="17" width="8.125" style="336" customWidth="1"/>
    <col min="18" max="18" width="10.375" style="81" customWidth="1"/>
    <col min="19" max="19" width="9" style="337"/>
    <col min="20" max="20" width="11.125" style="337" bestFit="1" customWidth="1"/>
    <col min="21" max="16384" width="9" style="337"/>
  </cols>
  <sheetData>
    <row r="1" spans="1:18" s="374" customFormat="1" ht="14.1" customHeight="1">
      <c r="A1" s="370" t="s">
        <v>512</v>
      </c>
      <c r="B1" s="371"/>
      <c r="C1" s="372"/>
      <c r="D1" s="371"/>
      <c r="E1" s="372"/>
      <c r="F1" s="371"/>
      <c r="G1" s="372"/>
      <c r="H1" s="371"/>
      <c r="I1" s="373"/>
      <c r="J1" s="371"/>
      <c r="K1" s="372"/>
      <c r="L1" s="372"/>
      <c r="M1" s="372"/>
      <c r="N1" s="371"/>
      <c r="O1" s="372"/>
      <c r="P1" s="371"/>
      <c r="Q1" s="372"/>
      <c r="R1" s="373" t="s">
        <v>497</v>
      </c>
    </row>
    <row r="2" spans="1:18" ht="14.1" customHeight="1">
      <c r="A2" s="30"/>
      <c r="I2" s="31"/>
      <c r="R2" s="31"/>
    </row>
    <row r="3" spans="1:18" s="32" customFormat="1" ht="20.100000000000001" customHeight="1">
      <c r="A3" s="689" t="s">
        <v>283</v>
      </c>
      <c r="B3" s="689"/>
      <c r="C3" s="689"/>
      <c r="D3" s="689"/>
      <c r="E3" s="689"/>
      <c r="F3" s="689"/>
      <c r="G3" s="689"/>
      <c r="H3" s="689"/>
      <c r="I3" s="689"/>
      <c r="J3" s="657" t="s">
        <v>284</v>
      </c>
      <c r="K3" s="657"/>
      <c r="L3" s="657"/>
      <c r="M3" s="657"/>
      <c r="N3" s="657"/>
      <c r="O3" s="657"/>
      <c r="P3" s="657"/>
      <c r="Q3" s="657"/>
      <c r="R3" s="657"/>
    </row>
    <row r="4" spans="1:18" s="36" customFormat="1" ht="24" customHeight="1">
      <c r="A4" s="33"/>
      <c r="B4" s="34"/>
      <c r="C4" s="34"/>
      <c r="D4" s="34"/>
      <c r="E4" s="34"/>
      <c r="F4" s="34"/>
      <c r="G4" s="34"/>
      <c r="H4" s="34"/>
      <c r="I4" s="34"/>
      <c r="J4" s="35"/>
      <c r="K4" s="35"/>
      <c r="L4" s="35"/>
      <c r="M4" s="35"/>
      <c r="N4" s="35"/>
      <c r="O4" s="35"/>
      <c r="P4" s="35"/>
      <c r="Q4" s="35"/>
      <c r="R4" s="35"/>
    </row>
    <row r="5" spans="1:18" s="40" customFormat="1" ht="18" customHeight="1" thickBot="1">
      <c r="A5" s="37" t="s">
        <v>11</v>
      </c>
      <c r="B5" s="38"/>
      <c r="C5" s="39"/>
      <c r="D5" s="38"/>
      <c r="E5" s="39"/>
      <c r="F5" s="38"/>
      <c r="G5" s="39"/>
      <c r="H5" s="38"/>
      <c r="I5" s="39"/>
      <c r="R5" s="41" t="s">
        <v>12</v>
      </c>
    </row>
    <row r="6" spans="1:18" s="46" customFormat="1" ht="15.95" customHeight="1">
      <c r="A6" s="658" t="s">
        <v>285</v>
      </c>
      <c r="B6" s="661" t="s">
        <v>286</v>
      </c>
      <c r="C6" s="42"/>
      <c r="D6" s="688" t="s">
        <v>287</v>
      </c>
      <c r="E6" s="42"/>
      <c r="F6" s="688" t="s">
        <v>288</v>
      </c>
      <c r="G6" s="42"/>
      <c r="H6" s="664" t="s">
        <v>289</v>
      </c>
      <c r="I6" s="43"/>
      <c r="J6" s="667" t="s">
        <v>290</v>
      </c>
      <c r="K6" s="44"/>
      <c r="L6" s="44"/>
      <c r="M6" s="44"/>
      <c r="N6" s="44"/>
      <c r="O6" s="44"/>
      <c r="P6" s="44"/>
      <c r="Q6" s="45"/>
      <c r="R6" s="670" t="s">
        <v>291</v>
      </c>
    </row>
    <row r="7" spans="1:18" s="46" customFormat="1" ht="15.95" customHeight="1">
      <c r="A7" s="659"/>
      <c r="B7" s="662"/>
      <c r="C7" s="674" t="s">
        <v>292</v>
      </c>
      <c r="D7" s="680"/>
      <c r="E7" s="674" t="s">
        <v>292</v>
      </c>
      <c r="F7" s="680"/>
      <c r="G7" s="674" t="s">
        <v>292</v>
      </c>
      <c r="H7" s="665"/>
      <c r="I7" s="685" t="s">
        <v>292</v>
      </c>
      <c r="J7" s="668"/>
      <c r="K7" s="47"/>
      <c r="L7" s="684" t="s">
        <v>293</v>
      </c>
      <c r="M7" s="383"/>
      <c r="N7" s="679" t="s">
        <v>13</v>
      </c>
      <c r="O7" s="48"/>
      <c r="P7" s="679" t="s">
        <v>294</v>
      </c>
      <c r="Q7" s="49"/>
      <c r="R7" s="671"/>
    </row>
    <row r="8" spans="1:18" s="46" customFormat="1" ht="15.95" customHeight="1">
      <c r="A8" s="659"/>
      <c r="B8" s="662"/>
      <c r="C8" s="674"/>
      <c r="D8" s="680"/>
      <c r="E8" s="674"/>
      <c r="F8" s="680"/>
      <c r="G8" s="674"/>
      <c r="H8" s="665"/>
      <c r="I8" s="686"/>
      <c r="J8" s="668"/>
      <c r="K8" s="674" t="s">
        <v>14</v>
      </c>
      <c r="L8" s="665"/>
      <c r="M8" s="674" t="s">
        <v>14</v>
      </c>
      <c r="N8" s="680"/>
      <c r="O8" s="674" t="s">
        <v>14</v>
      </c>
      <c r="P8" s="680"/>
      <c r="Q8" s="676" t="s">
        <v>14</v>
      </c>
      <c r="R8" s="672"/>
    </row>
    <row r="9" spans="1:18" s="46" customFormat="1" ht="15.95" customHeight="1">
      <c r="A9" s="659"/>
      <c r="B9" s="662"/>
      <c r="C9" s="674"/>
      <c r="D9" s="680"/>
      <c r="E9" s="674"/>
      <c r="F9" s="680"/>
      <c r="G9" s="674"/>
      <c r="H9" s="665"/>
      <c r="I9" s="686"/>
      <c r="J9" s="668"/>
      <c r="K9" s="682"/>
      <c r="L9" s="665"/>
      <c r="M9" s="682"/>
      <c r="N9" s="680"/>
      <c r="O9" s="682"/>
      <c r="P9" s="680"/>
      <c r="Q9" s="677"/>
      <c r="R9" s="672"/>
    </row>
    <row r="10" spans="1:18" s="46" customFormat="1" ht="15.95" customHeight="1">
      <c r="A10" s="660"/>
      <c r="B10" s="663"/>
      <c r="C10" s="675"/>
      <c r="D10" s="681"/>
      <c r="E10" s="675"/>
      <c r="F10" s="681"/>
      <c r="G10" s="675"/>
      <c r="H10" s="666"/>
      <c r="I10" s="687"/>
      <c r="J10" s="669"/>
      <c r="K10" s="683"/>
      <c r="L10" s="666"/>
      <c r="M10" s="683"/>
      <c r="N10" s="681"/>
      <c r="O10" s="683"/>
      <c r="P10" s="681"/>
      <c r="Q10" s="678"/>
      <c r="R10" s="673"/>
    </row>
    <row r="11" spans="1:18" s="56" customFormat="1" ht="28.5" customHeight="1">
      <c r="A11" s="57" t="s">
        <v>412</v>
      </c>
      <c r="B11" s="58">
        <v>45444248</v>
      </c>
      <c r="C11" s="54">
        <v>100</v>
      </c>
      <c r="D11" s="52">
        <v>3177243</v>
      </c>
      <c r="E11" s="51">
        <v>6.9915184865640203</v>
      </c>
      <c r="F11" s="52">
        <v>1416472</v>
      </c>
      <c r="G11" s="51">
        <v>3.1169445250804899</v>
      </c>
      <c r="H11" s="52">
        <v>8116027</v>
      </c>
      <c r="I11" s="51">
        <v>17.859305318464067</v>
      </c>
      <c r="J11" s="52">
        <v>32734506</v>
      </c>
      <c r="K11" s="59">
        <v>72.032231669891416</v>
      </c>
      <c r="L11" s="52">
        <v>1412156</v>
      </c>
      <c r="M11" s="59">
        <v>3.1074471735124765</v>
      </c>
      <c r="N11" s="52">
        <v>172739</v>
      </c>
      <c r="O11" s="51">
        <v>0.38011191207300871</v>
      </c>
      <c r="P11" s="52">
        <v>31149611</v>
      </c>
      <c r="Q11" s="55">
        <v>68.544672584305943</v>
      </c>
      <c r="R11" s="60" t="s">
        <v>412</v>
      </c>
    </row>
    <row r="12" spans="1:18" s="56" customFormat="1" ht="28.5" customHeight="1">
      <c r="A12" s="57" t="s">
        <v>507</v>
      </c>
      <c r="B12" s="58">
        <v>46016365</v>
      </c>
      <c r="C12" s="54">
        <v>100</v>
      </c>
      <c r="D12" s="52">
        <v>3118273</v>
      </c>
      <c r="E12" s="51">
        <v>6.7764435543746231</v>
      </c>
      <c r="F12" s="52">
        <v>1411809</v>
      </c>
      <c r="G12" s="51">
        <v>3.0680585048384419</v>
      </c>
      <c r="H12" s="52">
        <v>7824164</v>
      </c>
      <c r="I12" s="51">
        <v>17.003003170719808</v>
      </c>
      <c r="J12" s="52">
        <v>33662119</v>
      </c>
      <c r="K12" s="59">
        <v>73.152494770067122</v>
      </c>
      <c r="L12" s="52">
        <v>1440915</v>
      </c>
      <c r="M12" s="59">
        <v>3.1313099155050601</v>
      </c>
      <c r="N12" s="52">
        <v>214433</v>
      </c>
      <c r="O12" s="51">
        <v>0.46599291360801753</v>
      </c>
      <c r="P12" s="52">
        <v>32006770</v>
      </c>
      <c r="Q12" s="55">
        <v>69.555189767814127</v>
      </c>
      <c r="R12" s="60" t="s">
        <v>507</v>
      </c>
    </row>
    <row r="13" spans="1:18" s="56" customFormat="1" ht="28.5" customHeight="1">
      <c r="A13" s="57" t="s">
        <v>508</v>
      </c>
      <c r="B13" s="58">
        <v>44956835</v>
      </c>
      <c r="C13" s="54">
        <v>100</v>
      </c>
      <c r="D13" s="52">
        <v>3176917</v>
      </c>
      <c r="E13" s="51">
        <v>7.0665939895457495</v>
      </c>
      <c r="F13" s="52">
        <v>1460188</v>
      </c>
      <c r="G13" s="51">
        <v>3.2479777546617772</v>
      </c>
      <c r="H13" s="52">
        <v>7864509</v>
      </c>
      <c r="I13" s="51">
        <v>17.493466788754148</v>
      </c>
      <c r="J13" s="52">
        <v>32455221</v>
      </c>
      <c r="K13" s="59">
        <v>72.191961467038325</v>
      </c>
      <c r="L13" s="52">
        <v>1588825</v>
      </c>
      <c r="M13" s="59">
        <v>3.5341122212006248</v>
      </c>
      <c r="N13" s="52">
        <v>223169</v>
      </c>
      <c r="O13" s="51">
        <v>0.49640727600152462</v>
      </c>
      <c r="P13" s="52">
        <v>30643227</v>
      </c>
      <c r="Q13" s="55">
        <v>68.161441969836176</v>
      </c>
      <c r="R13" s="60" t="s">
        <v>508</v>
      </c>
    </row>
    <row r="14" spans="1:18" s="56" customFormat="1" ht="28.5" customHeight="1">
      <c r="A14" s="57" t="s">
        <v>531</v>
      </c>
      <c r="B14" s="58">
        <v>44639467</v>
      </c>
      <c r="C14" s="54">
        <v>100</v>
      </c>
      <c r="D14" s="52">
        <v>3293581</v>
      </c>
      <c r="E14" s="51">
        <v>7.3781817332182751</v>
      </c>
      <c r="F14" s="52">
        <v>1514570</v>
      </c>
      <c r="G14" s="51">
        <v>3.3928944536904972</v>
      </c>
      <c r="H14" s="52">
        <v>8140204</v>
      </c>
      <c r="I14" s="51">
        <v>18.235441744857749</v>
      </c>
      <c r="J14" s="52">
        <v>31691112</v>
      </c>
      <c r="K14" s="59">
        <v>70.993482068233476</v>
      </c>
      <c r="L14" s="52">
        <v>1662493</v>
      </c>
      <c r="M14" s="59">
        <v>3.7242671378670358</v>
      </c>
      <c r="N14" s="52">
        <v>229226</v>
      </c>
      <c r="O14" s="51">
        <v>0.51350523517675506</v>
      </c>
      <c r="P14" s="52">
        <v>29799393</v>
      </c>
      <c r="Q14" s="55">
        <v>66.75570969518968</v>
      </c>
      <c r="R14" s="60" t="s">
        <v>531</v>
      </c>
    </row>
    <row r="15" spans="1:18" s="56" customFormat="1" ht="28.5" customHeight="1">
      <c r="A15" s="61">
        <v>2017</v>
      </c>
      <c r="B15" s="62">
        <f>SUM(B17:B28)</f>
        <v>45455612</v>
      </c>
      <c r="C15" s="63">
        <f>B15/$B$15*100</f>
        <v>100</v>
      </c>
      <c r="D15" s="62">
        <f>SUM(D17:D28)</f>
        <v>3302464</v>
      </c>
      <c r="E15" s="63">
        <f>D15/$B$15*100</f>
        <v>7.2652503281663003</v>
      </c>
      <c r="F15" s="62">
        <f>SUM(F17:F28)</f>
        <v>1578117</v>
      </c>
      <c r="G15" s="63">
        <f>F15/$B$15*100</f>
        <v>3.4717759382493849</v>
      </c>
      <c r="H15" s="62">
        <f>SUM(H17:H28)</f>
        <v>8487402</v>
      </c>
      <c r="I15" s="63">
        <f>H15/$B$15*100</f>
        <v>18.671846283798796</v>
      </c>
      <c r="J15" s="62">
        <f>SUM(J17:J28)</f>
        <v>32087629</v>
      </c>
      <c r="K15" s="63">
        <f>J15/$B$15*100</f>
        <v>70.591127449785517</v>
      </c>
      <c r="L15" s="64">
        <f>SUM(L17:L28)</f>
        <v>1747461</v>
      </c>
      <c r="M15" s="63">
        <f>L15/$B$15*100</f>
        <v>3.8443239967817391</v>
      </c>
      <c r="N15" s="62">
        <f>SUM(N17:N28)</f>
        <v>224568</v>
      </c>
      <c r="O15" s="63">
        <f>N15/$B$15*100</f>
        <v>0.49403800789218288</v>
      </c>
      <c r="P15" s="62">
        <f>SUM(P17:P28)</f>
        <v>30115600</v>
      </c>
      <c r="Q15" s="65">
        <f>P15/$B$15*100</f>
        <v>66.252765445111592</v>
      </c>
      <c r="R15" s="269">
        <v>2017</v>
      </c>
    </row>
    <row r="16" spans="1:18" s="46" customFormat="1" ht="20.100000000000001" customHeight="1">
      <c r="A16" s="50"/>
      <c r="B16" s="62"/>
      <c r="C16" s="54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6"/>
      <c r="R16" s="53"/>
    </row>
    <row r="17" spans="1:18" s="67" customFormat="1" ht="28.5" customHeight="1">
      <c r="A17" s="50" t="s">
        <v>16</v>
      </c>
      <c r="B17" s="52">
        <f>D17+F17+H17+J17</f>
        <v>4016218</v>
      </c>
      <c r="C17" s="51">
        <f t="shared" ref="C17:C28" si="0">B17/$B17*100</f>
        <v>100</v>
      </c>
      <c r="D17" s="351">
        <v>290585</v>
      </c>
      <c r="E17" s="260">
        <f t="shared" ref="E17:E28" si="1">D17/$B17*100</f>
        <v>7.2352895186466464</v>
      </c>
      <c r="F17" s="351">
        <v>150583</v>
      </c>
      <c r="G17" s="260">
        <f t="shared" ref="G17:G28" si="2">F17/$B17*100</f>
        <v>3.74937316649644</v>
      </c>
      <c r="H17" s="351">
        <v>879791</v>
      </c>
      <c r="I17" s="260">
        <f t="shared" ref="I17:I28" si="3">H17/$B17*100</f>
        <v>21.905957296142788</v>
      </c>
      <c r="J17" s="388">
        <f>SUM(L17,N17,P17)</f>
        <v>2695259</v>
      </c>
      <c r="K17" s="51">
        <f t="shared" ref="K17:K28" si="4">J17/$B17*100</f>
        <v>67.10938001871412</v>
      </c>
      <c r="L17" s="352">
        <v>145119</v>
      </c>
      <c r="M17" s="51">
        <f t="shared" ref="M17:M28" si="5">L17/$B17*100</f>
        <v>3.6133247747009745</v>
      </c>
      <c r="N17" s="352">
        <v>18157</v>
      </c>
      <c r="O17" s="51">
        <f t="shared" ref="O17:O28" si="6">N17/$B17*100</f>
        <v>0.4520919930143234</v>
      </c>
      <c r="P17" s="352">
        <v>2531983</v>
      </c>
      <c r="Q17" s="51">
        <f t="shared" ref="Q17:Q28" si="7">P17/$B17*100</f>
        <v>63.043963250998821</v>
      </c>
      <c r="R17" s="53" t="s">
        <v>295</v>
      </c>
    </row>
    <row r="18" spans="1:18" s="67" customFormat="1" ht="28.5" customHeight="1">
      <c r="A18" s="50" t="s">
        <v>17</v>
      </c>
      <c r="B18" s="52">
        <f t="shared" ref="B18:B28" si="8">D18+F18+H18+J18</f>
        <v>3858428</v>
      </c>
      <c r="C18" s="51">
        <f t="shared" si="0"/>
        <v>100</v>
      </c>
      <c r="D18" s="351">
        <v>296221</v>
      </c>
      <c r="E18" s="260">
        <f t="shared" si="1"/>
        <v>7.6772457591537275</v>
      </c>
      <c r="F18" s="351">
        <v>147183</v>
      </c>
      <c r="G18" s="260">
        <f t="shared" si="2"/>
        <v>3.8145845924817046</v>
      </c>
      <c r="H18" s="351">
        <v>849076</v>
      </c>
      <c r="I18" s="260">
        <f t="shared" si="3"/>
        <v>22.005749491761932</v>
      </c>
      <c r="J18" s="388">
        <f t="shared" ref="J18:J28" si="9">SUM(L18,N18,P18)</f>
        <v>2565948</v>
      </c>
      <c r="K18" s="51">
        <f t="shared" si="4"/>
        <v>66.502420156602639</v>
      </c>
      <c r="L18" s="352">
        <v>151686</v>
      </c>
      <c r="M18" s="51">
        <f t="shared" si="5"/>
        <v>3.9312901523625681</v>
      </c>
      <c r="N18" s="352">
        <v>17019</v>
      </c>
      <c r="O18" s="51">
        <f t="shared" si="6"/>
        <v>0.44108636988949906</v>
      </c>
      <c r="P18" s="352">
        <v>2397243</v>
      </c>
      <c r="Q18" s="51">
        <f t="shared" si="7"/>
        <v>62.130043634350571</v>
      </c>
      <c r="R18" s="53" t="s">
        <v>296</v>
      </c>
    </row>
    <row r="19" spans="1:18" s="67" customFormat="1" ht="28.5" customHeight="1">
      <c r="A19" s="50" t="s">
        <v>18</v>
      </c>
      <c r="B19" s="52">
        <f t="shared" si="8"/>
        <v>3827880</v>
      </c>
      <c r="C19" s="51">
        <f t="shared" si="0"/>
        <v>100</v>
      </c>
      <c r="D19" s="348">
        <v>255041</v>
      </c>
      <c r="E19" s="260">
        <f t="shared" si="1"/>
        <v>6.6627219244072426</v>
      </c>
      <c r="F19" s="351">
        <v>141791</v>
      </c>
      <c r="G19" s="260">
        <f t="shared" si="2"/>
        <v>3.7041652298400161</v>
      </c>
      <c r="H19" s="351">
        <v>723255</v>
      </c>
      <c r="I19" s="260">
        <f t="shared" si="3"/>
        <v>18.89440107840371</v>
      </c>
      <c r="J19" s="388">
        <f t="shared" si="9"/>
        <v>2707793</v>
      </c>
      <c r="K19" s="51">
        <f t="shared" si="4"/>
        <v>70.738711767349031</v>
      </c>
      <c r="L19" s="352">
        <v>127116</v>
      </c>
      <c r="M19" s="51">
        <f t="shared" si="5"/>
        <v>3.3207937552901341</v>
      </c>
      <c r="N19" s="352">
        <v>19790</v>
      </c>
      <c r="O19" s="51">
        <f t="shared" si="6"/>
        <v>0.51699635307271907</v>
      </c>
      <c r="P19" s="352">
        <v>2560887</v>
      </c>
      <c r="Q19" s="51">
        <f t="shared" si="7"/>
        <v>66.900921658986178</v>
      </c>
      <c r="R19" s="53" t="s">
        <v>297</v>
      </c>
    </row>
    <row r="20" spans="1:18" s="67" customFormat="1" ht="28.5" customHeight="1">
      <c r="A20" s="50" t="s">
        <v>19</v>
      </c>
      <c r="B20" s="52">
        <f t="shared" si="8"/>
        <v>3668404</v>
      </c>
      <c r="C20" s="51">
        <f t="shared" si="0"/>
        <v>100</v>
      </c>
      <c r="D20" s="352">
        <v>269684</v>
      </c>
      <c r="E20" s="51">
        <f t="shared" si="1"/>
        <v>7.3515348909225926</v>
      </c>
      <c r="F20" s="352">
        <v>126243</v>
      </c>
      <c r="G20" s="51">
        <f t="shared" si="2"/>
        <v>3.4413603299963689</v>
      </c>
      <c r="H20" s="351">
        <v>665419</v>
      </c>
      <c r="I20" s="51">
        <f t="shared" si="3"/>
        <v>18.139196228114461</v>
      </c>
      <c r="J20" s="388">
        <f t="shared" si="9"/>
        <v>2607058</v>
      </c>
      <c r="K20" s="51">
        <f t="shared" si="4"/>
        <v>71.067908550966578</v>
      </c>
      <c r="L20" s="351">
        <v>116419</v>
      </c>
      <c r="M20" s="51">
        <f t="shared" si="5"/>
        <v>3.1735599459601507</v>
      </c>
      <c r="N20" s="351">
        <v>19923</v>
      </c>
      <c r="O20" s="51">
        <f t="shared" si="6"/>
        <v>0.54309721611905337</v>
      </c>
      <c r="P20" s="351">
        <v>2470716</v>
      </c>
      <c r="Q20" s="51">
        <f t="shared" si="7"/>
        <v>67.351251388887377</v>
      </c>
      <c r="R20" s="53" t="s">
        <v>298</v>
      </c>
    </row>
    <row r="21" spans="1:18" s="67" customFormat="1" ht="28.5" customHeight="1">
      <c r="A21" s="50" t="s">
        <v>20</v>
      </c>
      <c r="B21" s="52">
        <f t="shared" si="8"/>
        <v>3553235</v>
      </c>
      <c r="C21" s="51">
        <f t="shared" si="0"/>
        <v>100</v>
      </c>
      <c r="D21" s="351">
        <v>248737</v>
      </c>
      <c r="E21" s="51">
        <f t="shared" si="1"/>
        <v>7.0002969125318195</v>
      </c>
      <c r="F21" s="351">
        <v>110165</v>
      </c>
      <c r="G21" s="51">
        <f t="shared" si="2"/>
        <v>3.1004141296593102</v>
      </c>
      <c r="H21" s="351">
        <v>612703</v>
      </c>
      <c r="I21" s="51">
        <f t="shared" si="3"/>
        <v>17.243525969996355</v>
      </c>
      <c r="J21" s="388">
        <f t="shared" si="9"/>
        <v>2581630</v>
      </c>
      <c r="K21" s="51">
        <f t="shared" si="4"/>
        <v>72.655762987812508</v>
      </c>
      <c r="L21" s="351">
        <v>116167</v>
      </c>
      <c r="M21" s="51">
        <f t="shared" si="5"/>
        <v>3.2693306240651121</v>
      </c>
      <c r="N21" s="351">
        <v>19783</v>
      </c>
      <c r="O21" s="51">
        <f t="shared" si="6"/>
        <v>0.55676024805564506</v>
      </c>
      <c r="P21" s="351">
        <v>2445680</v>
      </c>
      <c r="Q21" s="51">
        <f t="shared" si="7"/>
        <v>68.82967211569175</v>
      </c>
      <c r="R21" s="53" t="s">
        <v>299</v>
      </c>
    </row>
    <row r="22" spans="1:18" s="67" customFormat="1" ht="28.5" customHeight="1">
      <c r="A22" s="50" t="s">
        <v>21</v>
      </c>
      <c r="B22" s="52">
        <f t="shared" si="8"/>
        <v>3592872</v>
      </c>
      <c r="C22" s="51">
        <f t="shared" si="0"/>
        <v>100</v>
      </c>
      <c r="D22" s="352">
        <v>249956</v>
      </c>
      <c r="E22" s="51">
        <f t="shared" si="1"/>
        <v>6.9569970764335602</v>
      </c>
      <c r="F22" s="352">
        <v>116010</v>
      </c>
      <c r="G22" s="51">
        <f t="shared" si="2"/>
        <v>3.2288932085529347</v>
      </c>
      <c r="H22" s="352">
        <v>601693</v>
      </c>
      <c r="I22" s="51">
        <f t="shared" si="3"/>
        <v>16.746853213807782</v>
      </c>
      <c r="J22" s="388">
        <f t="shared" si="9"/>
        <v>2625213</v>
      </c>
      <c r="K22" s="51">
        <f t="shared" si="4"/>
        <v>73.067256501205719</v>
      </c>
      <c r="L22" s="352">
        <v>156662</v>
      </c>
      <c r="M22" s="51">
        <f t="shared" si="5"/>
        <v>4.3603557265608126</v>
      </c>
      <c r="N22" s="352">
        <v>26263</v>
      </c>
      <c r="O22" s="51">
        <f t="shared" si="6"/>
        <v>0.73097510849259317</v>
      </c>
      <c r="P22" s="352">
        <v>2442288</v>
      </c>
      <c r="Q22" s="51">
        <f t="shared" si="7"/>
        <v>67.975925666152321</v>
      </c>
      <c r="R22" s="53" t="s">
        <v>300</v>
      </c>
    </row>
    <row r="23" spans="1:18" s="67" customFormat="1" ht="28.5" customHeight="1">
      <c r="A23" s="50" t="s">
        <v>22</v>
      </c>
      <c r="B23" s="52">
        <f t="shared" si="8"/>
        <v>3811469</v>
      </c>
      <c r="C23" s="51">
        <f t="shared" si="0"/>
        <v>100</v>
      </c>
      <c r="D23" s="352">
        <v>283967</v>
      </c>
      <c r="E23" s="51">
        <f t="shared" si="1"/>
        <v>7.4503295186186742</v>
      </c>
      <c r="F23" s="352">
        <v>129225</v>
      </c>
      <c r="G23" s="51">
        <f t="shared" si="2"/>
        <v>3.3904250565857943</v>
      </c>
      <c r="H23" s="352">
        <v>659861</v>
      </c>
      <c r="I23" s="51">
        <f t="shared" si="3"/>
        <v>17.312511265341527</v>
      </c>
      <c r="J23" s="388">
        <f t="shared" si="9"/>
        <v>2738416</v>
      </c>
      <c r="K23" s="51">
        <f t="shared" si="4"/>
        <v>71.846734159454002</v>
      </c>
      <c r="L23" s="352">
        <v>158024</v>
      </c>
      <c r="M23" s="51">
        <f t="shared" si="5"/>
        <v>4.1460129939401318</v>
      </c>
      <c r="N23" s="352">
        <v>16379</v>
      </c>
      <c r="O23" s="51">
        <f t="shared" si="6"/>
        <v>0.42972932483512266</v>
      </c>
      <c r="P23" s="352">
        <v>2564013</v>
      </c>
      <c r="Q23" s="51">
        <f t="shared" si="7"/>
        <v>67.270991840678747</v>
      </c>
      <c r="R23" s="53" t="s">
        <v>301</v>
      </c>
    </row>
    <row r="24" spans="1:18" s="67" customFormat="1" ht="28.5" customHeight="1">
      <c r="A24" s="50" t="s">
        <v>23</v>
      </c>
      <c r="B24" s="52">
        <f t="shared" si="8"/>
        <v>3872110</v>
      </c>
      <c r="C24" s="51">
        <f t="shared" si="0"/>
        <v>100</v>
      </c>
      <c r="D24" s="352">
        <v>323424</v>
      </c>
      <c r="E24" s="51">
        <f t="shared" si="1"/>
        <v>8.3526552706405557</v>
      </c>
      <c r="F24" s="352">
        <v>130852</v>
      </c>
      <c r="G24" s="51">
        <f t="shared" si="2"/>
        <v>3.3793461446084949</v>
      </c>
      <c r="H24" s="352">
        <v>714956</v>
      </c>
      <c r="I24" s="51">
        <f t="shared" si="3"/>
        <v>18.464248174767761</v>
      </c>
      <c r="J24" s="388">
        <f t="shared" si="9"/>
        <v>2702878</v>
      </c>
      <c r="K24" s="51">
        <f t="shared" si="4"/>
        <v>69.803750409983195</v>
      </c>
      <c r="L24" s="352">
        <v>165183</v>
      </c>
      <c r="M24" s="51">
        <f t="shared" si="5"/>
        <v>4.2659686837409065</v>
      </c>
      <c r="N24" s="352">
        <v>16171</v>
      </c>
      <c r="O24" s="51">
        <f t="shared" si="6"/>
        <v>0.41762759838950853</v>
      </c>
      <c r="P24" s="352">
        <v>2521524</v>
      </c>
      <c r="Q24" s="51">
        <f t="shared" si="7"/>
        <v>65.120154127852771</v>
      </c>
      <c r="R24" s="53" t="s">
        <v>302</v>
      </c>
    </row>
    <row r="25" spans="1:18" s="67" customFormat="1" ht="28.5" customHeight="1">
      <c r="A25" s="50" t="s">
        <v>24</v>
      </c>
      <c r="B25" s="52">
        <f t="shared" si="8"/>
        <v>3757190</v>
      </c>
      <c r="C25" s="51">
        <f t="shared" si="0"/>
        <v>100</v>
      </c>
      <c r="D25" s="352">
        <v>276623</v>
      </c>
      <c r="E25" s="51">
        <f t="shared" si="1"/>
        <v>7.3624969724714484</v>
      </c>
      <c r="F25" s="352">
        <v>125691</v>
      </c>
      <c r="G25" s="51">
        <f t="shared" si="2"/>
        <v>3.3453458568770809</v>
      </c>
      <c r="H25" s="352">
        <v>647466</v>
      </c>
      <c r="I25" s="51">
        <f t="shared" si="3"/>
        <v>17.232719133181977</v>
      </c>
      <c r="J25" s="388">
        <f t="shared" si="9"/>
        <v>2707410</v>
      </c>
      <c r="K25" s="51">
        <f t="shared" si="4"/>
        <v>72.059438037469491</v>
      </c>
      <c r="L25" s="352">
        <v>162029</v>
      </c>
      <c r="M25" s="51">
        <f t="shared" si="5"/>
        <v>4.3125048240839563</v>
      </c>
      <c r="N25" s="352">
        <v>17482</v>
      </c>
      <c r="O25" s="51">
        <f t="shared" si="6"/>
        <v>0.46529454193160308</v>
      </c>
      <c r="P25" s="352">
        <v>2527899</v>
      </c>
      <c r="Q25" s="51">
        <f t="shared" si="7"/>
        <v>67.281638671453933</v>
      </c>
      <c r="R25" s="53" t="s">
        <v>303</v>
      </c>
    </row>
    <row r="26" spans="1:18" s="67" customFormat="1" ht="28.5" customHeight="1">
      <c r="A26" s="50" t="s">
        <v>304</v>
      </c>
      <c r="B26" s="52">
        <f t="shared" si="8"/>
        <v>3581572</v>
      </c>
      <c r="C26" s="51">
        <f t="shared" si="0"/>
        <v>100</v>
      </c>
      <c r="D26" s="352">
        <v>253669</v>
      </c>
      <c r="E26" s="51">
        <f t="shared" si="1"/>
        <v>7.0826162366692618</v>
      </c>
      <c r="F26" s="352">
        <v>109225</v>
      </c>
      <c r="G26" s="51">
        <f t="shared" si="2"/>
        <v>3.0496385386081863</v>
      </c>
      <c r="H26" s="352">
        <v>608643</v>
      </c>
      <c r="I26" s="51">
        <f t="shared" si="3"/>
        <v>16.993739062065487</v>
      </c>
      <c r="J26" s="388">
        <f t="shared" si="9"/>
        <v>2610035</v>
      </c>
      <c r="K26" s="51">
        <f t="shared" si="4"/>
        <v>72.874006162657068</v>
      </c>
      <c r="L26" s="352">
        <v>126324</v>
      </c>
      <c r="M26" s="51">
        <f t="shared" si="5"/>
        <v>3.5270546006055441</v>
      </c>
      <c r="N26" s="352">
        <v>15807</v>
      </c>
      <c r="O26" s="51">
        <f t="shared" si="6"/>
        <v>0.44134251663794555</v>
      </c>
      <c r="P26" s="352">
        <v>2467904</v>
      </c>
      <c r="Q26" s="51">
        <f t="shared" si="7"/>
        <v>68.90560904541357</v>
      </c>
      <c r="R26" s="53" t="s">
        <v>305</v>
      </c>
    </row>
    <row r="27" spans="1:18" s="67" customFormat="1" ht="28.5" customHeight="1">
      <c r="A27" s="50" t="s">
        <v>25</v>
      </c>
      <c r="B27" s="52">
        <f t="shared" si="8"/>
        <v>3862254</v>
      </c>
      <c r="C27" s="51">
        <f t="shared" si="0"/>
        <v>100</v>
      </c>
      <c r="D27" s="352">
        <v>269309</v>
      </c>
      <c r="E27" s="51">
        <f t="shared" si="1"/>
        <v>6.9728453902824619</v>
      </c>
      <c r="F27" s="352">
        <v>126209</v>
      </c>
      <c r="G27" s="51">
        <f t="shared" si="2"/>
        <v>3.2677550466644605</v>
      </c>
      <c r="H27" s="352">
        <v>672460</v>
      </c>
      <c r="I27" s="51">
        <f t="shared" si="3"/>
        <v>17.411076537172335</v>
      </c>
      <c r="J27" s="388">
        <f t="shared" si="9"/>
        <v>2794276</v>
      </c>
      <c r="K27" s="51">
        <f t="shared" si="4"/>
        <v>72.348323025880745</v>
      </c>
      <c r="L27" s="352">
        <v>173510</v>
      </c>
      <c r="M27" s="51">
        <f t="shared" si="5"/>
        <v>4.4924544061576475</v>
      </c>
      <c r="N27" s="352">
        <v>18432</v>
      </c>
      <c r="O27" s="51">
        <f t="shared" si="6"/>
        <v>0.4772342782219916</v>
      </c>
      <c r="P27" s="352">
        <v>2602334</v>
      </c>
      <c r="Q27" s="51">
        <f t="shared" si="7"/>
        <v>67.378634341501098</v>
      </c>
      <c r="R27" s="53" t="s">
        <v>306</v>
      </c>
    </row>
    <row r="28" spans="1:18" s="67" customFormat="1" ht="28.5" customHeight="1" thickBot="1">
      <c r="A28" s="68" t="s">
        <v>26</v>
      </c>
      <c r="B28" s="52">
        <f t="shared" si="8"/>
        <v>4053980</v>
      </c>
      <c r="C28" s="51">
        <f t="shared" si="0"/>
        <v>100</v>
      </c>
      <c r="D28" s="352">
        <v>285248</v>
      </c>
      <c r="E28" s="51">
        <f t="shared" si="1"/>
        <v>7.0362458620910813</v>
      </c>
      <c r="F28" s="352">
        <v>164940</v>
      </c>
      <c r="G28" s="51">
        <f t="shared" si="2"/>
        <v>4.0685943196562393</v>
      </c>
      <c r="H28" s="352">
        <v>852079</v>
      </c>
      <c r="I28" s="51">
        <f t="shared" si="3"/>
        <v>21.018332601542188</v>
      </c>
      <c r="J28" s="388">
        <f t="shared" si="9"/>
        <v>2751713</v>
      </c>
      <c r="K28" s="51">
        <f t="shared" si="4"/>
        <v>67.876827216710495</v>
      </c>
      <c r="L28" s="352">
        <v>149222</v>
      </c>
      <c r="M28" s="51">
        <f t="shared" si="5"/>
        <v>3.6808765706786915</v>
      </c>
      <c r="N28" s="352">
        <v>19362</v>
      </c>
      <c r="O28" s="51">
        <f t="shared" si="6"/>
        <v>0.47760472424629624</v>
      </c>
      <c r="P28" s="352">
        <v>2583129</v>
      </c>
      <c r="Q28" s="51">
        <f t="shared" si="7"/>
        <v>63.718345921785499</v>
      </c>
      <c r="R28" s="69" t="s">
        <v>307</v>
      </c>
    </row>
    <row r="29" spans="1:18" s="70" customFormat="1" ht="11.1" customHeight="1">
      <c r="A29" s="605" t="s">
        <v>634</v>
      </c>
      <c r="B29" s="297"/>
      <c r="C29" s="297"/>
      <c r="D29" s="297"/>
      <c r="E29" s="297"/>
      <c r="F29" s="297"/>
      <c r="G29" s="297"/>
      <c r="H29" s="297"/>
      <c r="I29" s="297"/>
      <c r="J29" s="298"/>
      <c r="K29" s="297"/>
      <c r="L29" s="297"/>
      <c r="M29" s="297"/>
      <c r="N29" s="298"/>
      <c r="O29" s="297"/>
      <c r="P29" s="298"/>
      <c r="Q29" s="297"/>
      <c r="R29" s="606" t="s">
        <v>635</v>
      </c>
    </row>
    <row r="30" spans="1:18" s="75" customFormat="1" ht="10.5">
      <c r="A30" s="71"/>
      <c r="B30" s="72"/>
      <c r="C30" s="73"/>
      <c r="D30" s="72"/>
      <c r="E30" s="73"/>
      <c r="F30" s="72"/>
      <c r="G30" s="73"/>
      <c r="H30" s="72"/>
      <c r="I30" s="73"/>
      <c r="J30" s="72"/>
      <c r="K30" s="73"/>
      <c r="L30" s="73"/>
      <c r="M30" s="73"/>
      <c r="N30" s="72"/>
      <c r="O30" s="73"/>
      <c r="P30" s="72"/>
      <c r="Q30" s="73"/>
      <c r="R30" s="74"/>
    </row>
    <row r="31" spans="1:18" s="46" customFormat="1" ht="11.25">
      <c r="A31" s="76"/>
      <c r="B31" s="77"/>
      <c r="C31" s="78"/>
      <c r="D31" s="77"/>
      <c r="E31" s="78"/>
      <c r="F31" s="77"/>
      <c r="G31" s="78"/>
      <c r="H31" s="77"/>
      <c r="I31" s="78"/>
      <c r="J31" s="77"/>
      <c r="K31" s="78"/>
      <c r="L31" s="78"/>
      <c r="M31" s="78"/>
      <c r="N31" s="77"/>
      <c r="O31" s="78"/>
      <c r="P31" s="77"/>
      <c r="Q31" s="78"/>
      <c r="R31" s="79"/>
    </row>
    <row r="32" spans="1:18" s="46" customFormat="1" ht="11.25">
      <c r="A32" s="76"/>
      <c r="B32" s="77"/>
      <c r="C32" s="78"/>
      <c r="D32" s="77"/>
      <c r="E32" s="78"/>
      <c r="F32" s="77"/>
      <c r="G32" s="78"/>
      <c r="H32" s="77"/>
      <c r="I32" s="78"/>
      <c r="J32" s="77"/>
      <c r="K32" s="78"/>
      <c r="L32" s="78"/>
      <c r="M32" s="78"/>
      <c r="N32" s="77"/>
      <c r="O32" s="78"/>
      <c r="P32" s="77"/>
      <c r="Q32" s="78"/>
      <c r="R32" s="79"/>
    </row>
    <row r="33" spans="1:18" s="46" customFormat="1" ht="11.25">
      <c r="A33" s="76"/>
      <c r="B33" s="77"/>
      <c r="C33" s="78"/>
      <c r="D33" s="77"/>
      <c r="E33" s="78"/>
      <c r="F33" s="77"/>
      <c r="G33" s="78"/>
      <c r="H33" s="77"/>
      <c r="I33" s="78"/>
      <c r="J33" s="77"/>
      <c r="K33" s="78"/>
      <c r="L33" s="78"/>
      <c r="M33" s="78"/>
      <c r="N33" s="77"/>
      <c r="O33" s="78"/>
      <c r="P33" s="77"/>
      <c r="Q33" s="78"/>
      <c r="R33" s="79"/>
    </row>
    <row r="34" spans="1:18" s="46" customFormat="1" ht="11.25">
      <c r="A34" s="76"/>
      <c r="B34" s="77"/>
      <c r="C34" s="78"/>
      <c r="D34" s="77"/>
      <c r="E34" s="78"/>
      <c r="F34" s="77"/>
      <c r="G34" s="78"/>
      <c r="H34" s="77"/>
      <c r="I34" s="78"/>
      <c r="J34" s="77"/>
      <c r="K34" s="78"/>
      <c r="L34" s="78"/>
      <c r="M34" s="78"/>
      <c r="N34" s="77"/>
      <c r="O34" s="78"/>
      <c r="P34" s="77"/>
      <c r="Q34" s="78"/>
      <c r="R34" s="79"/>
    </row>
    <row r="35" spans="1:18" s="46" customFormat="1" ht="11.25">
      <c r="A35" s="76"/>
      <c r="B35" s="77"/>
      <c r="C35" s="78"/>
      <c r="D35" s="77"/>
      <c r="E35" s="78"/>
      <c r="F35" s="77"/>
      <c r="G35" s="78"/>
      <c r="H35" s="77"/>
      <c r="I35" s="78"/>
      <c r="J35" s="77"/>
      <c r="K35" s="78"/>
      <c r="L35" s="78"/>
      <c r="M35" s="78"/>
      <c r="N35" s="77"/>
      <c r="O35" s="78"/>
      <c r="P35" s="77"/>
      <c r="Q35" s="78"/>
      <c r="R35" s="79"/>
    </row>
    <row r="36" spans="1:18" s="46" customFormat="1" ht="11.25">
      <c r="A36" s="76"/>
      <c r="B36" s="77"/>
      <c r="C36" s="78"/>
      <c r="D36" s="77"/>
      <c r="E36" s="78"/>
      <c r="F36" s="77"/>
      <c r="G36" s="78"/>
      <c r="H36" s="77"/>
      <c r="I36" s="78"/>
      <c r="J36" s="77"/>
      <c r="K36" s="78"/>
      <c r="L36" s="78"/>
      <c r="M36" s="78"/>
      <c r="N36" s="77"/>
      <c r="O36" s="78"/>
      <c r="P36" s="77"/>
      <c r="Q36" s="78"/>
      <c r="R36" s="79"/>
    </row>
    <row r="37" spans="1:18" s="46" customFormat="1" ht="11.25">
      <c r="A37" s="76"/>
      <c r="B37" s="77"/>
      <c r="C37" s="78"/>
      <c r="D37" s="77"/>
      <c r="E37" s="78"/>
      <c r="F37" s="77"/>
      <c r="G37" s="78"/>
      <c r="H37" s="77"/>
      <c r="I37" s="78"/>
      <c r="J37" s="77"/>
      <c r="K37" s="78"/>
      <c r="L37" s="78"/>
      <c r="M37" s="78"/>
      <c r="N37" s="77"/>
      <c r="O37" s="78"/>
      <c r="P37" s="77"/>
      <c r="Q37" s="78"/>
      <c r="R37" s="79"/>
    </row>
    <row r="38" spans="1:18" s="46" customFormat="1" ht="11.25">
      <c r="A38" s="76"/>
      <c r="B38" s="77"/>
      <c r="C38" s="78"/>
      <c r="D38" s="77"/>
      <c r="E38" s="78"/>
      <c r="F38" s="77"/>
      <c r="G38" s="78"/>
      <c r="H38" s="77"/>
      <c r="I38" s="78"/>
      <c r="J38" s="77"/>
      <c r="K38" s="78"/>
      <c r="L38" s="78"/>
      <c r="M38" s="78"/>
      <c r="N38" s="77"/>
      <c r="O38" s="78"/>
      <c r="P38" s="77"/>
      <c r="Q38" s="78"/>
      <c r="R38" s="79"/>
    </row>
    <row r="39" spans="1:18" s="46" customFormat="1" ht="11.25">
      <c r="A39" s="76"/>
      <c r="B39" s="77"/>
      <c r="C39" s="78"/>
      <c r="D39" s="77"/>
      <c r="E39" s="78"/>
      <c r="F39" s="77"/>
      <c r="G39" s="78"/>
      <c r="H39" s="77"/>
      <c r="I39" s="78"/>
      <c r="J39" s="77"/>
      <c r="K39" s="78"/>
      <c r="L39" s="78"/>
      <c r="M39" s="78"/>
      <c r="N39" s="77"/>
      <c r="O39" s="78"/>
      <c r="P39" s="77"/>
      <c r="Q39" s="78"/>
      <c r="R39" s="79"/>
    </row>
    <row r="40" spans="1:18" s="46" customFormat="1" ht="11.25">
      <c r="A40" s="76"/>
      <c r="B40" s="77"/>
      <c r="C40" s="78"/>
      <c r="D40" s="77"/>
      <c r="E40" s="78"/>
      <c r="F40" s="77"/>
      <c r="G40" s="78"/>
      <c r="H40" s="77"/>
      <c r="I40" s="78"/>
      <c r="J40" s="77"/>
      <c r="K40" s="78"/>
      <c r="L40" s="78"/>
      <c r="M40" s="78"/>
      <c r="N40" s="77"/>
      <c r="O40" s="78"/>
      <c r="P40" s="77"/>
      <c r="Q40" s="78"/>
      <c r="R40" s="79"/>
    </row>
    <row r="41" spans="1:18" s="46" customFormat="1" ht="11.25">
      <c r="A41" s="76"/>
      <c r="B41" s="77"/>
      <c r="C41" s="78"/>
      <c r="D41" s="77"/>
      <c r="E41" s="78"/>
      <c r="F41" s="77"/>
      <c r="G41" s="78"/>
      <c r="H41" s="77"/>
      <c r="I41" s="78"/>
      <c r="J41" s="77"/>
      <c r="K41" s="78"/>
      <c r="L41" s="78"/>
      <c r="M41" s="78"/>
      <c r="N41" s="77"/>
      <c r="O41" s="78"/>
      <c r="P41" s="77"/>
      <c r="Q41" s="78"/>
      <c r="R41" s="79"/>
    </row>
    <row r="42" spans="1:18" s="46" customFormat="1" ht="11.25">
      <c r="A42" s="76"/>
      <c r="B42" s="77"/>
      <c r="C42" s="78"/>
      <c r="D42" s="77"/>
      <c r="E42" s="78"/>
      <c r="F42" s="77"/>
      <c r="G42" s="78"/>
      <c r="H42" s="77"/>
      <c r="I42" s="78"/>
      <c r="J42" s="77"/>
      <c r="K42" s="78"/>
      <c r="L42" s="78"/>
      <c r="M42" s="78"/>
      <c r="N42" s="77"/>
      <c r="O42" s="78"/>
      <c r="P42" s="77"/>
      <c r="Q42" s="78"/>
      <c r="R42" s="79"/>
    </row>
    <row r="43" spans="1:18" s="46" customFormat="1" ht="11.25">
      <c r="A43" s="76"/>
      <c r="B43" s="77"/>
      <c r="C43" s="78"/>
      <c r="D43" s="77"/>
      <c r="E43" s="78"/>
      <c r="F43" s="77"/>
      <c r="G43" s="78"/>
      <c r="H43" s="77"/>
      <c r="I43" s="78"/>
      <c r="J43" s="77"/>
      <c r="K43" s="78"/>
      <c r="L43" s="78"/>
      <c r="M43" s="78"/>
      <c r="N43" s="77"/>
      <c r="O43" s="78"/>
      <c r="P43" s="77"/>
      <c r="Q43" s="78"/>
      <c r="R43" s="79"/>
    </row>
    <row r="44" spans="1:18" s="46" customFormat="1" ht="11.25">
      <c r="A44" s="76"/>
      <c r="B44" s="77"/>
      <c r="C44" s="78"/>
      <c r="D44" s="77"/>
      <c r="E44" s="78"/>
      <c r="F44" s="77"/>
      <c r="G44" s="78"/>
      <c r="H44" s="77"/>
      <c r="I44" s="78"/>
      <c r="J44" s="77"/>
      <c r="K44" s="78"/>
      <c r="L44" s="78"/>
      <c r="M44" s="78"/>
      <c r="N44" s="77"/>
      <c r="O44" s="78"/>
      <c r="P44" s="77"/>
      <c r="Q44" s="78"/>
      <c r="R44" s="79"/>
    </row>
    <row r="45" spans="1:18" s="46" customFormat="1" ht="11.25">
      <c r="A45" s="76"/>
      <c r="B45" s="77"/>
      <c r="C45" s="78"/>
      <c r="D45" s="77"/>
      <c r="E45" s="78"/>
      <c r="F45" s="77"/>
      <c r="G45" s="78"/>
      <c r="H45" s="77"/>
      <c r="I45" s="78"/>
      <c r="J45" s="77"/>
      <c r="K45" s="78"/>
      <c r="L45" s="78"/>
      <c r="M45" s="78"/>
      <c r="N45" s="77"/>
      <c r="O45" s="78"/>
      <c r="P45" s="77"/>
      <c r="Q45" s="78"/>
      <c r="R45" s="79"/>
    </row>
    <row r="46" spans="1:18" s="46" customFormat="1" ht="11.25">
      <c r="A46" s="76"/>
      <c r="B46" s="77"/>
      <c r="D46" s="77"/>
      <c r="E46" s="78"/>
      <c r="F46" s="77"/>
      <c r="G46" s="78"/>
      <c r="H46" s="77"/>
      <c r="I46" s="78"/>
      <c r="J46" s="77"/>
      <c r="K46" s="78"/>
      <c r="L46" s="78"/>
      <c r="M46" s="78"/>
      <c r="N46" s="77"/>
      <c r="O46" s="78"/>
      <c r="P46" s="77"/>
      <c r="Q46" s="78"/>
      <c r="R46" s="79"/>
    </row>
    <row r="47" spans="1:18" s="46" customFormat="1" ht="11.25">
      <c r="A47" s="76"/>
      <c r="B47" s="77"/>
      <c r="C47" s="78"/>
      <c r="D47" s="77"/>
      <c r="E47" s="78"/>
      <c r="F47" s="77"/>
      <c r="G47" s="78"/>
      <c r="H47" s="77"/>
      <c r="I47" s="78"/>
      <c r="J47" s="77"/>
      <c r="K47" s="78"/>
      <c r="L47" s="78"/>
      <c r="M47" s="78"/>
      <c r="N47" s="77"/>
      <c r="O47" s="78"/>
      <c r="P47" s="77"/>
      <c r="Q47" s="78"/>
      <c r="R47" s="79"/>
    </row>
    <row r="48" spans="1:18" s="46" customFormat="1" ht="11.25">
      <c r="A48" s="76"/>
      <c r="B48" s="77"/>
      <c r="C48" s="78"/>
      <c r="D48" s="77"/>
      <c r="E48" s="78"/>
      <c r="F48" s="77"/>
      <c r="G48" s="78"/>
      <c r="H48" s="77"/>
      <c r="I48" s="78"/>
      <c r="J48" s="77"/>
      <c r="K48" s="78"/>
      <c r="L48" s="78"/>
      <c r="M48" s="78"/>
      <c r="N48" s="77"/>
      <c r="O48" s="78"/>
      <c r="P48" s="77"/>
      <c r="Q48" s="78"/>
      <c r="R48" s="79"/>
    </row>
    <row r="49" spans="1:18" s="46" customFormat="1" ht="11.25">
      <c r="A49" s="76"/>
      <c r="B49" s="77"/>
      <c r="C49" s="78"/>
      <c r="D49" s="77"/>
      <c r="E49" s="78"/>
      <c r="F49" s="77"/>
      <c r="G49" s="78"/>
      <c r="H49" s="77"/>
      <c r="I49" s="78"/>
      <c r="J49" s="77"/>
      <c r="K49" s="78"/>
      <c r="L49" s="78"/>
      <c r="M49" s="78"/>
      <c r="N49" s="77"/>
      <c r="O49" s="78"/>
      <c r="P49" s="77"/>
      <c r="Q49" s="78"/>
      <c r="R49" s="79"/>
    </row>
    <row r="50" spans="1:18" s="46" customFormat="1" ht="11.25">
      <c r="A50" s="76"/>
      <c r="B50" s="77"/>
      <c r="C50" s="78"/>
      <c r="D50" s="77"/>
      <c r="E50" s="78"/>
      <c r="F50" s="77"/>
      <c r="G50" s="78"/>
      <c r="H50" s="77"/>
      <c r="I50" s="78"/>
      <c r="J50" s="77"/>
      <c r="K50" s="78"/>
      <c r="L50" s="78"/>
      <c r="M50" s="78"/>
      <c r="N50" s="77"/>
      <c r="O50" s="78"/>
      <c r="P50" s="77"/>
      <c r="Q50" s="78"/>
      <c r="R50" s="79"/>
    </row>
    <row r="51" spans="1:18" s="46" customFormat="1" ht="11.25">
      <c r="A51" s="76"/>
      <c r="B51" s="77"/>
      <c r="C51" s="78"/>
      <c r="D51" s="77"/>
      <c r="E51" s="78"/>
      <c r="F51" s="77"/>
      <c r="G51" s="78"/>
      <c r="H51" s="77"/>
      <c r="I51" s="78"/>
      <c r="J51" s="77"/>
      <c r="K51" s="78"/>
      <c r="L51" s="78"/>
      <c r="M51" s="78"/>
      <c r="N51" s="77"/>
      <c r="O51" s="78"/>
      <c r="P51" s="77"/>
      <c r="Q51" s="78"/>
      <c r="R51" s="79"/>
    </row>
    <row r="52" spans="1:18" s="46" customFormat="1" ht="11.25">
      <c r="A52" s="76"/>
      <c r="B52" s="77"/>
      <c r="C52" s="78"/>
      <c r="D52" s="77"/>
      <c r="E52" s="78"/>
      <c r="F52" s="77"/>
      <c r="G52" s="78"/>
      <c r="H52" s="77"/>
      <c r="I52" s="78"/>
      <c r="J52" s="77"/>
      <c r="K52" s="78"/>
      <c r="L52" s="78"/>
      <c r="M52" s="78"/>
      <c r="N52" s="77"/>
      <c r="O52" s="78"/>
      <c r="P52" s="77"/>
      <c r="Q52" s="78"/>
      <c r="R52" s="79"/>
    </row>
    <row r="53" spans="1:18" s="46" customFormat="1" ht="11.25">
      <c r="A53" s="76"/>
      <c r="B53" s="77"/>
      <c r="C53" s="78"/>
      <c r="D53" s="77"/>
      <c r="E53" s="78"/>
      <c r="F53" s="77"/>
      <c r="G53" s="78"/>
      <c r="H53" s="77"/>
      <c r="I53" s="78"/>
      <c r="J53" s="77"/>
      <c r="K53" s="78"/>
      <c r="L53" s="78"/>
      <c r="M53" s="78"/>
      <c r="N53" s="77"/>
      <c r="O53" s="78"/>
      <c r="P53" s="77"/>
      <c r="Q53" s="78"/>
      <c r="R53" s="79"/>
    </row>
    <row r="54" spans="1:18" s="46" customFormat="1" ht="11.25">
      <c r="A54" s="76"/>
      <c r="B54" s="77"/>
      <c r="C54" s="78"/>
      <c r="D54" s="77"/>
      <c r="E54" s="78"/>
      <c r="F54" s="77"/>
      <c r="G54" s="78"/>
      <c r="H54" s="77"/>
      <c r="I54" s="78"/>
      <c r="J54" s="77"/>
      <c r="K54" s="78"/>
      <c r="L54" s="78"/>
      <c r="M54" s="78"/>
      <c r="N54" s="77"/>
      <c r="O54" s="78"/>
      <c r="P54" s="77"/>
      <c r="Q54" s="78"/>
      <c r="R54" s="79"/>
    </row>
    <row r="55" spans="1:18" s="46" customFormat="1" ht="11.25">
      <c r="A55" s="76"/>
      <c r="B55" s="77"/>
      <c r="C55" s="78"/>
      <c r="D55" s="77"/>
      <c r="E55" s="78"/>
      <c r="F55" s="77"/>
      <c r="G55" s="78"/>
      <c r="H55" s="77"/>
      <c r="I55" s="78"/>
      <c r="J55" s="77"/>
      <c r="K55" s="78"/>
      <c r="L55" s="78"/>
      <c r="M55" s="78"/>
      <c r="N55" s="77"/>
      <c r="O55" s="78"/>
      <c r="P55" s="77"/>
      <c r="Q55" s="78"/>
      <c r="R55" s="79"/>
    </row>
    <row r="56" spans="1:18" s="46" customFormat="1" ht="11.25">
      <c r="A56" s="76"/>
      <c r="B56" s="77"/>
      <c r="C56" s="78"/>
      <c r="D56" s="77"/>
      <c r="E56" s="78"/>
      <c r="F56" s="77"/>
      <c r="G56" s="78"/>
      <c r="H56" s="77"/>
      <c r="I56" s="78"/>
      <c r="J56" s="77"/>
      <c r="K56" s="78"/>
      <c r="L56" s="78"/>
      <c r="M56" s="78"/>
      <c r="N56" s="77"/>
      <c r="O56" s="78"/>
      <c r="P56" s="77"/>
      <c r="Q56" s="78"/>
      <c r="R56" s="79"/>
    </row>
    <row r="57" spans="1:18" s="46" customFormat="1" ht="11.25">
      <c r="A57" s="76"/>
      <c r="B57" s="77"/>
      <c r="C57" s="78"/>
      <c r="D57" s="77"/>
      <c r="E57" s="78"/>
      <c r="F57" s="77"/>
      <c r="G57" s="78"/>
      <c r="H57" s="77"/>
      <c r="I57" s="78"/>
      <c r="J57" s="77"/>
      <c r="K57" s="78"/>
      <c r="L57" s="78"/>
      <c r="M57" s="78"/>
      <c r="N57" s="77"/>
      <c r="O57" s="78"/>
      <c r="P57" s="77"/>
      <c r="Q57" s="78"/>
      <c r="R57" s="79"/>
    </row>
    <row r="58" spans="1:18" s="46" customFormat="1" ht="11.25">
      <c r="A58" s="76"/>
      <c r="B58" s="77"/>
      <c r="C58" s="78"/>
      <c r="D58" s="77"/>
      <c r="E58" s="78"/>
      <c r="F58" s="77"/>
      <c r="G58" s="78"/>
      <c r="H58" s="77"/>
      <c r="I58" s="78"/>
      <c r="J58" s="77"/>
      <c r="K58" s="78"/>
      <c r="L58" s="78"/>
      <c r="M58" s="78"/>
      <c r="N58" s="77"/>
      <c r="O58" s="78"/>
      <c r="P58" s="77"/>
      <c r="Q58" s="78"/>
      <c r="R58" s="79"/>
    </row>
    <row r="59" spans="1:18" s="46" customFormat="1" ht="11.25">
      <c r="A59" s="76"/>
      <c r="B59" s="77"/>
      <c r="C59" s="78"/>
      <c r="D59" s="77"/>
      <c r="E59" s="78"/>
      <c r="F59" s="77"/>
      <c r="G59" s="78"/>
      <c r="H59" s="77"/>
      <c r="I59" s="78"/>
      <c r="J59" s="77"/>
      <c r="K59" s="78"/>
      <c r="L59" s="78"/>
      <c r="M59" s="78"/>
      <c r="N59" s="77"/>
      <c r="O59" s="78"/>
      <c r="P59" s="77"/>
      <c r="Q59" s="78"/>
      <c r="R59" s="79"/>
    </row>
    <row r="60" spans="1:18" s="46" customFormat="1" ht="11.25">
      <c r="A60" s="76"/>
      <c r="B60" s="77"/>
      <c r="C60" s="78"/>
      <c r="D60" s="77"/>
      <c r="E60" s="78"/>
      <c r="F60" s="77"/>
      <c r="G60" s="78"/>
      <c r="H60" s="77"/>
      <c r="I60" s="78"/>
      <c r="J60" s="77"/>
      <c r="K60" s="78"/>
      <c r="L60" s="78"/>
      <c r="M60" s="78"/>
      <c r="N60" s="77"/>
      <c r="O60" s="78"/>
      <c r="P60" s="77"/>
      <c r="Q60" s="78"/>
      <c r="R60" s="79"/>
    </row>
    <row r="61" spans="1:18" s="46" customFormat="1" ht="11.25">
      <c r="A61" s="76"/>
      <c r="B61" s="77"/>
      <c r="C61" s="78"/>
      <c r="D61" s="77"/>
      <c r="E61" s="78"/>
      <c r="F61" s="77"/>
      <c r="G61" s="78"/>
      <c r="H61" s="77"/>
      <c r="I61" s="78"/>
      <c r="J61" s="77"/>
      <c r="K61" s="78"/>
      <c r="L61" s="78"/>
      <c r="M61" s="78"/>
      <c r="N61" s="77"/>
      <c r="O61" s="78"/>
      <c r="P61" s="77"/>
      <c r="Q61" s="78"/>
      <c r="R61" s="79"/>
    </row>
    <row r="62" spans="1:18" s="46" customFormat="1" ht="11.25">
      <c r="A62" s="76"/>
      <c r="B62" s="77"/>
      <c r="C62" s="78"/>
      <c r="D62" s="77"/>
      <c r="E62" s="78"/>
      <c r="F62" s="77"/>
      <c r="G62" s="78"/>
      <c r="H62" s="77"/>
      <c r="I62" s="78"/>
      <c r="J62" s="77"/>
      <c r="K62" s="78"/>
      <c r="L62" s="78"/>
      <c r="M62" s="78"/>
      <c r="N62" s="77"/>
      <c r="O62" s="78"/>
      <c r="P62" s="77"/>
      <c r="Q62" s="78"/>
      <c r="R62" s="79"/>
    </row>
    <row r="63" spans="1:18" s="46" customFormat="1" ht="11.25">
      <c r="A63" s="76"/>
      <c r="B63" s="77"/>
      <c r="C63" s="78"/>
      <c r="D63" s="77"/>
      <c r="E63" s="78"/>
      <c r="F63" s="77"/>
      <c r="G63" s="78"/>
      <c r="H63" s="77"/>
      <c r="I63" s="78"/>
      <c r="J63" s="77"/>
      <c r="K63" s="78"/>
      <c r="L63" s="78"/>
      <c r="M63" s="78"/>
      <c r="N63" s="77"/>
      <c r="O63" s="78"/>
      <c r="P63" s="77"/>
      <c r="Q63" s="78"/>
      <c r="R63" s="79"/>
    </row>
    <row r="64" spans="1:18" s="46" customFormat="1" ht="11.25">
      <c r="A64" s="76"/>
      <c r="B64" s="77"/>
      <c r="C64" s="78"/>
      <c r="D64" s="77"/>
      <c r="E64" s="78"/>
      <c r="F64" s="77"/>
      <c r="G64" s="78"/>
      <c r="H64" s="77"/>
      <c r="I64" s="78"/>
      <c r="J64" s="77"/>
      <c r="K64" s="78"/>
      <c r="L64" s="78"/>
      <c r="M64" s="78"/>
      <c r="N64" s="77"/>
      <c r="O64" s="78"/>
      <c r="P64" s="77"/>
      <c r="Q64" s="78"/>
      <c r="R64" s="79"/>
    </row>
    <row r="65" spans="1:18" s="46" customFormat="1" ht="11.25">
      <c r="A65" s="76"/>
      <c r="B65" s="77"/>
      <c r="C65" s="78"/>
      <c r="D65" s="77"/>
      <c r="E65" s="78"/>
      <c r="F65" s="77"/>
      <c r="G65" s="78"/>
      <c r="H65" s="77"/>
      <c r="I65" s="78"/>
      <c r="J65" s="77"/>
      <c r="K65" s="78"/>
      <c r="L65" s="78"/>
      <c r="M65" s="78"/>
      <c r="N65" s="77"/>
      <c r="O65" s="78"/>
      <c r="P65" s="77"/>
      <c r="Q65" s="78"/>
      <c r="R65" s="79"/>
    </row>
    <row r="66" spans="1:18" s="46" customFormat="1" ht="11.25">
      <c r="A66" s="76"/>
      <c r="B66" s="77"/>
      <c r="C66" s="78"/>
      <c r="D66" s="77"/>
      <c r="E66" s="78"/>
      <c r="F66" s="77"/>
      <c r="G66" s="78"/>
      <c r="H66" s="77"/>
      <c r="I66" s="78"/>
      <c r="J66" s="77"/>
      <c r="K66" s="78"/>
      <c r="L66" s="78"/>
      <c r="M66" s="78"/>
      <c r="N66" s="77"/>
      <c r="O66" s="78"/>
      <c r="P66" s="77"/>
      <c r="Q66" s="78"/>
      <c r="R66" s="79"/>
    </row>
    <row r="67" spans="1:18" s="46" customFormat="1" ht="11.25">
      <c r="A67" s="76"/>
      <c r="B67" s="77"/>
      <c r="C67" s="78"/>
      <c r="D67" s="77"/>
      <c r="E67" s="78"/>
      <c r="F67" s="77"/>
      <c r="G67" s="78"/>
      <c r="H67" s="77"/>
      <c r="I67" s="78"/>
      <c r="J67" s="77"/>
      <c r="K67" s="78"/>
      <c r="L67" s="78"/>
      <c r="M67" s="78"/>
      <c r="N67" s="77"/>
      <c r="O67" s="78"/>
      <c r="P67" s="77"/>
      <c r="Q67" s="78"/>
      <c r="R67" s="79"/>
    </row>
    <row r="68" spans="1:18" s="46" customFormat="1" ht="11.25">
      <c r="A68" s="76"/>
      <c r="B68" s="77"/>
      <c r="C68" s="78"/>
      <c r="D68" s="77"/>
      <c r="E68" s="78"/>
      <c r="F68" s="77"/>
      <c r="G68" s="78"/>
      <c r="H68" s="77"/>
      <c r="I68" s="78"/>
      <c r="J68" s="77"/>
      <c r="K68" s="78"/>
      <c r="L68" s="78"/>
      <c r="M68" s="78"/>
      <c r="N68" s="77"/>
      <c r="O68" s="78"/>
      <c r="P68" s="77"/>
      <c r="Q68" s="78"/>
      <c r="R68" s="79"/>
    </row>
    <row r="69" spans="1:18" s="46" customFormat="1" ht="11.25">
      <c r="A69" s="76"/>
      <c r="B69" s="77"/>
      <c r="C69" s="78"/>
      <c r="D69" s="77"/>
      <c r="E69" s="78"/>
      <c r="F69" s="77"/>
      <c r="G69" s="78"/>
      <c r="H69" s="77"/>
      <c r="I69" s="78"/>
      <c r="J69" s="77"/>
      <c r="K69" s="78"/>
      <c r="L69" s="78"/>
      <c r="M69" s="78"/>
      <c r="N69" s="77"/>
      <c r="O69" s="78"/>
      <c r="P69" s="77"/>
      <c r="Q69" s="78"/>
      <c r="R69" s="79"/>
    </row>
    <row r="70" spans="1:18" s="46" customFormat="1" ht="11.25">
      <c r="A70" s="76"/>
      <c r="B70" s="77"/>
      <c r="C70" s="78"/>
      <c r="D70" s="77"/>
      <c r="E70" s="78"/>
      <c r="F70" s="77"/>
      <c r="G70" s="78"/>
      <c r="H70" s="77"/>
      <c r="I70" s="78"/>
      <c r="J70" s="77"/>
      <c r="K70" s="78"/>
      <c r="L70" s="78"/>
      <c r="M70" s="78"/>
      <c r="N70" s="77"/>
      <c r="O70" s="78"/>
      <c r="P70" s="77"/>
      <c r="Q70" s="78"/>
      <c r="R70" s="79"/>
    </row>
    <row r="71" spans="1:18" s="46" customFormat="1" ht="11.25">
      <c r="A71" s="76"/>
      <c r="B71" s="77"/>
      <c r="C71" s="78"/>
      <c r="D71" s="77"/>
      <c r="E71" s="78"/>
      <c r="F71" s="77"/>
      <c r="G71" s="78"/>
      <c r="H71" s="77"/>
      <c r="I71" s="78"/>
      <c r="J71" s="77"/>
      <c r="K71" s="78"/>
      <c r="L71" s="78"/>
      <c r="M71" s="78"/>
      <c r="N71" s="77"/>
      <c r="O71" s="78"/>
      <c r="P71" s="77"/>
      <c r="Q71" s="78"/>
      <c r="R71" s="79"/>
    </row>
    <row r="72" spans="1:18" s="46" customFormat="1" ht="11.25">
      <c r="A72" s="76"/>
      <c r="B72" s="77"/>
      <c r="C72" s="78"/>
      <c r="D72" s="77"/>
      <c r="E72" s="78"/>
      <c r="F72" s="77"/>
      <c r="G72" s="78"/>
      <c r="H72" s="77"/>
      <c r="I72" s="78"/>
      <c r="J72" s="77"/>
      <c r="K72" s="78"/>
      <c r="L72" s="78"/>
      <c r="M72" s="78"/>
      <c r="N72" s="77"/>
      <c r="O72" s="78"/>
      <c r="P72" s="77"/>
      <c r="Q72" s="78"/>
      <c r="R72" s="79"/>
    </row>
    <row r="73" spans="1:18" s="46" customFormat="1" ht="11.25">
      <c r="A73" s="76"/>
      <c r="B73" s="77"/>
      <c r="C73" s="78"/>
      <c r="D73" s="77"/>
      <c r="E73" s="78"/>
      <c r="F73" s="77"/>
      <c r="G73" s="78"/>
      <c r="H73" s="77"/>
      <c r="I73" s="78"/>
      <c r="J73" s="77"/>
      <c r="K73" s="78"/>
      <c r="L73" s="78"/>
      <c r="M73" s="78"/>
      <c r="N73" s="77"/>
      <c r="O73" s="78"/>
      <c r="P73" s="77"/>
      <c r="Q73" s="78"/>
      <c r="R73" s="79"/>
    </row>
    <row r="74" spans="1:18" s="46" customFormat="1" ht="11.25">
      <c r="A74" s="76"/>
      <c r="B74" s="77"/>
      <c r="C74" s="78"/>
      <c r="D74" s="77"/>
      <c r="E74" s="78"/>
      <c r="F74" s="77"/>
      <c r="G74" s="78"/>
      <c r="H74" s="77"/>
      <c r="I74" s="78"/>
      <c r="J74" s="77"/>
      <c r="K74" s="78"/>
      <c r="L74" s="78"/>
      <c r="M74" s="78"/>
      <c r="N74" s="77"/>
      <c r="O74" s="78"/>
      <c r="P74" s="77"/>
      <c r="Q74" s="78"/>
      <c r="R74" s="79"/>
    </row>
    <row r="75" spans="1:18" s="46" customFormat="1" ht="11.25">
      <c r="A75" s="76"/>
      <c r="B75" s="77"/>
      <c r="C75" s="78"/>
      <c r="D75" s="77"/>
      <c r="E75" s="78"/>
      <c r="F75" s="77"/>
      <c r="G75" s="78"/>
      <c r="H75" s="77"/>
      <c r="I75" s="78"/>
      <c r="J75" s="77"/>
      <c r="K75" s="78"/>
      <c r="L75" s="78"/>
      <c r="M75" s="78"/>
      <c r="N75" s="77"/>
      <c r="O75" s="78"/>
      <c r="P75" s="77"/>
      <c r="Q75" s="78"/>
      <c r="R75" s="79"/>
    </row>
  </sheetData>
  <sheetProtection selectLockedCells="1"/>
  <mergeCells count="20">
    <mergeCell ref="I7:I10"/>
    <mergeCell ref="D6:D10"/>
    <mergeCell ref="F6:F10"/>
    <mergeCell ref="A3:I3"/>
    <mergeCell ref="J3:R3"/>
    <mergeCell ref="A6:A10"/>
    <mergeCell ref="B6:B10"/>
    <mergeCell ref="H6:H10"/>
    <mergeCell ref="J6:J10"/>
    <mergeCell ref="R6:R10"/>
    <mergeCell ref="C7:C10"/>
    <mergeCell ref="Q8:Q10"/>
    <mergeCell ref="E7:E10"/>
    <mergeCell ref="P7:P10"/>
    <mergeCell ref="K8:K10"/>
    <mergeCell ref="M8:M10"/>
    <mergeCell ref="O8:O10"/>
    <mergeCell ref="L7:L10"/>
    <mergeCell ref="N7:N10"/>
    <mergeCell ref="G7:G10"/>
  </mergeCells>
  <phoneticPr fontId="4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  <colBreaks count="1" manualBreakCount="1">
    <brk id="9" max="8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"/>
  <sheetViews>
    <sheetView view="pageBreakPreview" topLeftCell="A13" zoomScaleNormal="100" zoomScaleSheetLayoutView="100" workbookViewId="0">
      <selection activeCell="C1" sqref="C1"/>
    </sheetView>
  </sheetViews>
  <sheetFormatPr defaultColWidth="15.625" defaultRowHeight="14.25"/>
  <cols>
    <col min="1" max="1" width="12.625" style="103" customWidth="1"/>
    <col min="2" max="9" width="11.625" style="323" customWidth="1"/>
    <col min="10" max="10" width="11.25" style="323" customWidth="1"/>
    <col min="11" max="11" width="11.625" style="323" customWidth="1"/>
    <col min="12" max="12" width="12.25" style="323" customWidth="1"/>
    <col min="13" max="13" width="13" style="323" customWidth="1"/>
    <col min="14" max="14" width="10.75" style="104" customWidth="1"/>
    <col min="15" max="15" width="12.625" style="105" customWidth="1"/>
    <col min="16" max="16" width="11.625" style="105" customWidth="1"/>
    <col min="17" max="17" width="11.625" style="323" customWidth="1"/>
    <col min="18" max="18" width="10.625" style="323" customWidth="1"/>
    <col min="19" max="19" width="11.625" style="323" customWidth="1"/>
    <col min="20" max="20" width="12.625" style="323" customWidth="1"/>
    <col min="21" max="27" width="11.625" style="323" customWidth="1"/>
    <col min="28" max="28" width="12.625" style="29" customWidth="1"/>
    <col min="29" max="32" width="50.625" style="251" customWidth="1"/>
    <col min="33" max="16384" width="15.625" style="251"/>
  </cols>
  <sheetData>
    <row r="1" spans="1:32" s="363" customFormat="1" ht="14.1" customHeight="1">
      <c r="A1" s="356" t="s">
        <v>498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5" t="s">
        <v>513</v>
      </c>
      <c r="O1" s="356" t="s">
        <v>499</v>
      </c>
      <c r="P1" s="356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5" t="s">
        <v>500</v>
      </c>
    </row>
    <row r="2" spans="1:32" ht="14.1" customHeight="1">
      <c r="A2" s="82"/>
      <c r="N2" s="317"/>
      <c r="O2" s="82"/>
      <c r="P2" s="82"/>
      <c r="AB2" s="317"/>
    </row>
    <row r="3" spans="1:32" s="623" customFormat="1" ht="20.100000000000001" customHeight="1">
      <c r="A3" s="694" t="s">
        <v>3</v>
      </c>
      <c r="B3" s="694"/>
      <c r="C3" s="694"/>
      <c r="D3" s="694"/>
      <c r="E3" s="694"/>
      <c r="F3" s="694"/>
      <c r="G3" s="694"/>
      <c r="H3" s="693" t="s">
        <v>31</v>
      </c>
      <c r="I3" s="693"/>
      <c r="J3" s="693"/>
      <c r="K3" s="693"/>
      <c r="L3" s="693"/>
      <c r="M3" s="693"/>
      <c r="N3" s="693"/>
      <c r="O3" s="725" t="s">
        <v>32</v>
      </c>
      <c r="P3" s="725"/>
      <c r="Q3" s="725"/>
      <c r="R3" s="725"/>
      <c r="S3" s="725"/>
      <c r="T3" s="725"/>
      <c r="U3" s="725"/>
      <c r="V3" s="712" t="s">
        <v>33</v>
      </c>
      <c r="W3" s="712"/>
      <c r="X3" s="712"/>
      <c r="Y3" s="712"/>
      <c r="Z3" s="712"/>
      <c r="AA3" s="712"/>
      <c r="AB3" s="712"/>
    </row>
    <row r="4" spans="1:32" s="620" customFormat="1" ht="24" customHeight="1">
      <c r="A4" s="84"/>
      <c r="H4" s="85"/>
      <c r="I4" s="85"/>
      <c r="J4" s="85"/>
      <c r="K4" s="85"/>
      <c r="L4" s="85"/>
      <c r="M4" s="85"/>
      <c r="N4" s="85"/>
      <c r="O4" s="86"/>
      <c r="P4" s="86"/>
      <c r="V4" s="535"/>
      <c r="W4" s="535"/>
      <c r="X4" s="535"/>
      <c r="Y4" s="535"/>
      <c r="Z4" s="535"/>
      <c r="AA4" s="535"/>
      <c r="AB4" s="535"/>
    </row>
    <row r="5" spans="1:32" s="318" customFormat="1" ht="18" customHeight="1" thickBot="1">
      <c r="A5" s="318" t="s">
        <v>11</v>
      </c>
      <c r="N5" s="87" t="s">
        <v>12</v>
      </c>
      <c r="O5" s="318" t="s">
        <v>11</v>
      </c>
      <c r="AB5" s="87" t="s">
        <v>12</v>
      </c>
    </row>
    <row r="6" spans="1:32" s="621" customFormat="1" ht="21.75" customHeight="1">
      <c r="A6" s="658" t="s">
        <v>27</v>
      </c>
      <c r="B6" s="706" t="s">
        <v>28</v>
      </c>
      <c r="C6" s="695" t="s">
        <v>34</v>
      </c>
      <c r="D6" s="695" t="s">
        <v>35</v>
      </c>
      <c r="E6" s="695" t="s">
        <v>36</v>
      </c>
      <c r="F6" s="695" t="s">
        <v>37</v>
      </c>
      <c r="G6" s="709" t="s">
        <v>38</v>
      </c>
      <c r="H6" s="701" t="s">
        <v>39</v>
      </c>
      <c r="I6" s="695" t="s">
        <v>40</v>
      </c>
      <c r="J6" s="695" t="s">
        <v>41</v>
      </c>
      <c r="K6" s="695" t="s">
        <v>42</v>
      </c>
      <c r="L6" s="695" t="s">
        <v>43</v>
      </c>
      <c r="M6" s="698" t="s">
        <v>133</v>
      </c>
      <c r="N6" s="690" t="s">
        <v>29</v>
      </c>
      <c r="O6" s="658" t="s">
        <v>27</v>
      </c>
      <c r="P6" s="726" t="s">
        <v>44</v>
      </c>
      <c r="Q6" s="713" t="s">
        <v>45</v>
      </c>
      <c r="R6" s="716" t="s">
        <v>415</v>
      </c>
      <c r="S6" s="713" t="s">
        <v>46</v>
      </c>
      <c r="T6" s="695" t="s">
        <v>414</v>
      </c>
      <c r="U6" s="709" t="s">
        <v>134</v>
      </c>
      <c r="V6" s="722" t="s">
        <v>128</v>
      </c>
      <c r="W6" s="713" t="s">
        <v>129</v>
      </c>
      <c r="X6" s="713" t="s">
        <v>575</v>
      </c>
      <c r="Y6" s="713" t="s">
        <v>130</v>
      </c>
      <c r="Z6" s="713" t="s">
        <v>131</v>
      </c>
      <c r="AA6" s="719" t="s">
        <v>132</v>
      </c>
      <c r="AB6" s="690" t="s">
        <v>29</v>
      </c>
    </row>
    <row r="7" spans="1:32" s="621" customFormat="1" ht="21.75" customHeight="1">
      <c r="A7" s="659"/>
      <c r="B7" s="707"/>
      <c r="C7" s="696"/>
      <c r="D7" s="704"/>
      <c r="E7" s="696"/>
      <c r="F7" s="696"/>
      <c r="G7" s="710"/>
      <c r="H7" s="702"/>
      <c r="I7" s="704"/>
      <c r="J7" s="704"/>
      <c r="K7" s="696"/>
      <c r="L7" s="696"/>
      <c r="M7" s="699"/>
      <c r="N7" s="691"/>
      <c r="O7" s="659"/>
      <c r="P7" s="727"/>
      <c r="Q7" s="714"/>
      <c r="R7" s="717"/>
      <c r="S7" s="714"/>
      <c r="T7" s="696"/>
      <c r="U7" s="710"/>
      <c r="V7" s="723"/>
      <c r="W7" s="714"/>
      <c r="X7" s="714"/>
      <c r="Y7" s="714"/>
      <c r="Z7" s="714"/>
      <c r="AA7" s="720"/>
      <c r="AB7" s="691"/>
    </row>
    <row r="8" spans="1:32" s="621" customFormat="1" ht="21.75" customHeight="1">
      <c r="A8" s="659"/>
      <c r="B8" s="707"/>
      <c r="C8" s="696"/>
      <c r="D8" s="704"/>
      <c r="E8" s="696"/>
      <c r="F8" s="696"/>
      <c r="G8" s="710"/>
      <c r="H8" s="702"/>
      <c r="I8" s="704"/>
      <c r="J8" s="704"/>
      <c r="K8" s="696"/>
      <c r="L8" s="696"/>
      <c r="M8" s="699"/>
      <c r="N8" s="691"/>
      <c r="O8" s="659"/>
      <c r="P8" s="727"/>
      <c r="Q8" s="714"/>
      <c r="R8" s="717"/>
      <c r="S8" s="714"/>
      <c r="T8" s="696"/>
      <c r="U8" s="710"/>
      <c r="V8" s="723"/>
      <c r="W8" s="714"/>
      <c r="X8" s="714"/>
      <c r="Y8" s="714"/>
      <c r="Z8" s="714"/>
      <c r="AA8" s="720"/>
      <c r="AB8" s="691"/>
    </row>
    <row r="9" spans="1:32" s="621" customFormat="1" ht="21.75" customHeight="1">
      <c r="A9" s="659"/>
      <c r="B9" s="707"/>
      <c r="C9" s="696"/>
      <c r="D9" s="704"/>
      <c r="E9" s="696"/>
      <c r="F9" s="696"/>
      <c r="G9" s="710"/>
      <c r="H9" s="702"/>
      <c r="I9" s="704"/>
      <c r="J9" s="704"/>
      <c r="K9" s="696"/>
      <c r="L9" s="696"/>
      <c r="M9" s="699"/>
      <c r="N9" s="691"/>
      <c r="O9" s="659"/>
      <c r="P9" s="727"/>
      <c r="Q9" s="714"/>
      <c r="R9" s="717"/>
      <c r="S9" s="714"/>
      <c r="T9" s="696"/>
      <c r="U9" s="710"/>
      <c r="V9" s="723"/>
      <c r="W9" s="714"/>
      <c r="X9" s="714"/>
      <c r="Y9" s="714"/>
      <c r="Z9" s="714"/>
      <c r="AA9" s="720"/>
      <c r="AB9" s="691"/>
    </row>
    <row r="10" spans="1:32" s="621" customFormat="1" ht="21.75" customHeight="1">
      <c r="A10" s="660"/>
      <c r="B10" s="708"/>
      <c r="C10" s="697"/>
      <c r="D10" s="705"/>
      <c r="E10" s="697"/>
      <c r="F10" s="697"/>
      <c r="G10" s="711"/>
      <c r="H10" s="703"/>
      <c r="I10" s="705"/>
      <c r="J10" s="705"/>
      <c r="K10" s="697"/>
      <c r="L10" s="697"/>
      <c r="M10" s="700"/>
      <c r="N10" s="692"/>
      <c r="O10" s="660"/>
      <c r="P10" s="728"/>
      <c r="Q10" s="715"/>
      <c r="R10" s="718"/>
      <c r="S10" s="715"/>
      <c r="T10" s="697"/>
      <c r="U10" s="711"/>
      <c r="V10" s="724"/>
      <c r="W10" s="715"/>
      <c r="X10" s="715"/>
      <c r="Y10" s="715"/>
      <c r="Z10" s="715"/>
      <c r="AA10" s="721"/>
      <c r="AB10" s="692"/>
    </row>
    <row r="11" spans="1:32" s="94" customFormat="1" ht="26.45" customHeight="1">
      <c r="A11" s="95">
        <v>2013</v>
      </c>
      <c r="B11" s="375">
        <v>31149611</v>
      </c>
      <c r="C11" s="375">
        <v>483586</v>
      </c>
      <c r="D11" s="375">
        <v>33852</v>
      </c>
      <c r="E11" s="375">
        <v>4074339</v>
      </c>
      <c r="F11" s="375">
        <v>12039</v>
      </c>
      <c r="G11" s="375">
        <v>8404</v>
      </c>
      <c r="H11" s="375">
        <v>70447</v>
      </c>
      <c r="I11" s="375">
        <v>306860</v>
      </c>
      <c r="J11" s="375">
        <v>46531</v>
      </c>
      <c r="K11" s="375">
        <v>29560</v>
      </c>
      <c r="L11" s="375">
        <v>2110893</v>
      </c>
      <c r="M11" s="375">
        <v>0</v>
      </c>
      <c r="N11" s="97">
        <v>2013</v>
      </c>
      <c r="O11" s="92">
        <v>2013</v>
      </c>
      <c r="P11" s="630">
        <v>886773</v>
      </c>
      <c r="Q11" s="630">
        <v>1156074</v>
      </c>
      <c r="R11" s="630">
        <v>12353533</v>
      </c>
      <c r="S11" s="630">
        <v>773000</v>
      </c>
      <c r="T11" s="93">
        <v>4845445</v>
      </c>
      <c r="U11" s="630">
        <v>171295</v>
      </c>
      <c r="V11" s="630">
        <v>661881</v>
      </c>
      <c r="W11" s="630">
        <v>731671</v>
      </c>
      <c r="X11" s="630">
        <v>2169531</v>
      </c>
      <c r="Y11" s="630">
        <v>111842</v>
      </c>
      <c r="Z11" s="630">
        <v>40704</v>
      </c>
      <c r="AA11" s="630">
        <v>71351</v>
      </c>
      <c r="AB11" s="97">
        <v>2013</v>
      </c>
      <c r="AC11" s="21"/>
      <c r="AD11" s="21"/>
      <c r="AE11" s="21"/>
      <c r="AF11" s="21"/>
    </row>
    <row r="12" spans="1:32" s="94" customFormat="1" ht="26.45" customHeight="1">
      <c r="A12" s="95">
        <v>2014</v>
      </c>
      <c r="B12" s="375">
        <v>31990167</v>
      </c>
      <c r="C12" s="375">
        <v>476470</v>
      </c>
      <c r="D12" s="375">
        <v>34484</v>
      </c>
      <c r="E12" s="375">
        <v>3905720</v>
      </c>
      <c r="F12" s="375">
        <v>12198</v>
      </c>
      <c r="G12" s="375">
        <v>7508</v>
      </c>
      <c r="H12" s="375">
        <v>69599</v>
      </c>
      <c r="I12" s="375">
        <v>309298</v>
      </c>
      <c r="J12" s="375">
        <v>45760</v>
      </c>
      <c r="K12" s="375">
        <v>33834</v>
      </c>
      <c r="L12" s="375">
        <v>2100693</v>
      </c>
      <c r="M12" s="375">
        <v>0</v>
      </c>
      <c r="N12" s="97">
        <v>2014</v>
      </c>
      <c r="O12" s="92" t="s">
        <v>507</v>
      </c>
      <c r="P12" s="630">
        <v>827286</v>
      </c>
      <c r="Q12" s="630">
        <v>1256117</v>
      </c>
      <c r="R12" s="630">
        <v>13275551</v>
      </c>
      <c r="S12" s="630">
        <v>792950</v>
      </c>
      <c r="T12" s="93">
        <v>4653231</v>
      </c>
      <c r="U12" s="630">
        <v>180896</v>
      </c>
      <c r="V12" s="630">
        <v>679093</v>
      </c>
      <c r="W12" s="630">
        <v>800972</v>
      </c>
      <c r="X12" s="630">
        <v>2286014</v>
      </c>
      <c r="Y12" s="630">
        <v>120051</v>
      </c>
      <c r="Z12" s="630">
        <v>43135</v>
      </c>
      <c r="AA12" s="630">
        <v>79307</v>
      </c>
      <c r="AB12" s="97">
        <v>2014</v>
      </c>
      <c r="AC12" s="21"/>
      <c r="AD12" s="21"/>
      <c r="AE12" s="21"/>
      <c r="AF12" s="21"/>
    </row>
    <row r="13" spans="1:32" s="94" customFormat="1" ht="26.45" customHeight="1">
      <c r="A13" s="95">
        <v>2015</v>
      </c>
      <c r="B13" s="375">
        <v>30643228</v>
      </c>
      <c r="C13" s="375">
        <v>499943</v>
      </c>
      <c r="D13" s="375">
        <v>31304</v>
      </c>
      <c r="E13" s="375">
        <v>3734209</v>
      </c>
      <c r="F13" s="375">
        <v>11869</v>
      </c>
      <c r="G13" s="375">
        <v>7891</v>
      </c>
      <c r="H13" s="375">
        <v>66719</v>
      </c>
      <c r="I13" s="375">
        <v>357588</v>
      </c>
      <c r="J13" s="375">
        <v>44952</v>
      </c>
      <c r="K13" s="375">
        <v>32826</v>
      </c>
      <c r="L13" s="375">
        <v>2359026</v>
      </c>
      <c r="M13" s="375">
        <v>0</v>
      </c>
      <c r="N13" s="97">
        <v>2015</v>
      </c>
      <c r="O13" s="92">
        <v>2015</v>
      </c>
      <c r="P13" s="630">
        <v>840900</v>
      </c>
      <c r="Q13" s="630">
        <v>1248169</v>
      </c>
      <c r="R13" s="630">
        <v>12040195</v>
      </c>
      <c r="S13" s="630">
        <v>760446</v>
      </c>
      <c r="T13" s="93">
        <v>4271137</v>
      </c>
      <c r="U13" s="630">
        <v>192924</v>
      </c>
      <c r="V13" s="630">
        <v>688234</v>
      </c>
      <c r="W13" s="630">
        <v>821770</v>
      </c>
      <c r="X13" s="630">
        <v>2394212</v>
      </c>
      <c r="Y13" s="630">
        <v>121370</v>
      </c>
      <c r="Z13" s="630">
        <v>40530</v>
      </c>
      <c r="AA13" s="630">
        <v>77014</v>
      </c>
      <c r="AB13" s="97">
        <v>2015</v>
      </c>
      <c r="AC13" s="21"/>
      <c r="AD13" s="21"/>
      <c r="AE13" s="21"/>
      <c r="AF13" s="21"/>
    </row>
    <row r="14" spans="1:32" s="94" customFormat="1" ht="26.45" customHeight="1">
      <c r="A14" s="95">
        <v>2016</v>
      </c>
      <c r="B14" s="375">
        <v>29772525</v>
      </c>
      <c r="C14" s="375">
        <v>538052</v>
      </c>
      <c r="D14" s="375">
        <v>31323</v>
      </c>
      <c r="E14" s="375">
        <v>3748361</v>
      </c>
      <c r="F14" s="375">
        <v>11466</v>
      </c>
      <c r="G14" s="375">
        <v>5620</v>
      </c>
      <c r="H14" s="375">
        <v>70110</v>
      </c>
      <c r="I14" s="375">
        <v>329744</v>
      </c>
      <c r="J14" s="375">
        <v>10550</v>
      </c>
      <c r="K14" s="375">
        <v>33128</v>
      </c>
      <c r="L14" s="375">
        <v>2525154</v>
      </c>
      <c r="M14" s="375">
        <v>14386</v>
      </c>
      <c r="N14" s="97">
        <v>2016</v>
      </c>
      <c r="O14" s="92">
        <v>2016</v>
      </c>
      <c r="P14" s="630">
        <v>879721</v>
      </c>
      <c r="Q14" s="630">
        <v>1215535</v>
      </c>
      <c r="R14" s="630">
        <v>10973292</v>
      </c>
      <c r="S14" s="630">
        <v>860242</v>
      </c>
      <c r="T14" s="93">
        <v>4175750</v>
      </c>
      <c r="U14" s="630">
        <v>183378</v>
      </c>
      <c r="V14" s="630">
        <v>695112</v>
      </c>
      <c r="W14" s="630">
        <v>745705</v>
      </c>
      <c r="X14" s="630">
        <v>2409078</v>
      </c>
      <c r="Y14" s="630">
        <v>106055</v>
      </c>
      <c r="Z14" s="630">
        <v>46927</v>
      </c>
      <c r="AA14" s="630">
        <v>163836</v>
      </c>
      <c r="AB14" s="97">
        <v>2016</v>
      </c>
      <c r="AC14" s="21"/>
      <c r="AD14" s="21"/>
      <c r="AE14" s="21"/>
      <c r="AF14" s="21"/>
    </row>
    <row r="15" spans="1:32" s="94" customFormat="1" ht="26.45" customHeight="1">
      <c r="A15" s="248">
        <v>2017</v>
      </c>
      <c r="B15" s="376">
        <f>SUM(B17:B28)</f>
        <v>29817397</v>
      </c>
      <c r="C15" s="376">
        <f t="shared" ref="C15:M15" si="0">SUM(C17:C28)</f>
        <v>532852</v>
      </c>
      <c r="D15" s="376">
        <f t="shared" si="0"/>
        <v>31874</v>
      </c>
      <c r="E15" s="376">
        <f t="shared" si="0"/>
        <v>3757880</v>
      </c>
      <c r="F15" s="376">
        <f t="shared" si="0"/>
        <v>12173</v>
      </c>
      <c r="G15" s="376">
        <f t="shared" si="0"/>
        <v>7484</v>
      </c>
      <c r="H15" s="376">
        <f t="shared" si="0"/>
        <v>73013</v>
      </c>
      <c r="I15" s="376">
        <f t="shared" si="0"/>
        <v>348621</v>
      </c>
      <c r="J15" s="376">
        <f t="shared" si="0"/>
        <v>12060</v>
      </c>
      <c r="K15" s="376">
        <f t="shared" si="0"/>
        <v>34325</v>
      </c>
      <c r="L15" s="376">
        <f t="shared" si="0"/>
        <v>2645957</v>
      </c>
      <c r="M15" s="376">
        <f t="shared" si="0"/>
        <v>27042</v>
      </c>
      <c r="N15" s="249">
        <v>2017</v>
      </c>
      <c r="O15" s="250" t="s">
        <v>604</v>
      </c>
      <c r="P15" s="291">
        <f t="shared" ref="P15:AA15" si="1">SUM(P17:P28)</f>
        <v>927302</v>
      </c>
      <c r="Q15" s="291">
        <f t="shared" si="1"/>
        <v>1268781</v>
      </c>
      <c r="R15" s="291">
        <f t="shared" si="1"/>
        <v>10875109</v>
      </c>
      <c r="S15" s="291">
        <f t="shared" si="1"/>
        <v>867561</v>
      </c>
      <c r="T15" s="291">
        <f t="shared" si="1"/>
        <v>4108562</v>
      </c>
      <c r="U15" s="291">
        <f t="shared" si="1"/>
        <v>180914</v>
      </c>
      <c r="V15" s="291">
        <f t="shared" si="1"/>
        <v>750999</v>
      </c>
      <c r="W15" s="291">
        <f t="shared" si="1"/>
        <v>776508</v>
      </c>
      <c r="X15" s="291">
        <f t="shared" si="1"/>
        <v>2348002</v>
      </c>
      <c r="Y15" s="291">
        <f t="shared" si="1"/>
        <v>106499</v>
      </c>
      <c r="Z15" s="291">
        <f t="shared" si="1"/>
        <v>46776</v>
      </c>
      <c r="AA15" s="291">
        <f t="shared" si="1"/>
        <v>77103</v>
      </c>
      <c r="AB15" s="249">
        <v>2017</v>
      </c>
    </row>
    <row r="16" spans="1:32" s="321" customFormat="1" ht="24.95" customHeight="1">
      <c r="A16" s="88"/>
      <c r="B16" s="376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91"/>
      <c r="O16" s="92"/>
      <c r="P16" s="631"/>
      <c r="Q16" s="291"/>
      <c r="R16" s="631"/>
      <c r="S16" s="631"/>
      <c r="T16" s="631"/>
      <c r="U16" s="631"/>
      <c r="V16" s="631"/>
      <c r="W16" s="631"/>
      <c r="X16" s="631"/>
      <c r="Y16" s="631"/>
      <c r="Z16" s="631"/>
      <c r="AA16" s="631"/>
      <c r="AB16" s="91"/>
    </row>
    <row r="17" spans="1:28" s="321" customFormat="1" ht="26.45" customHeight="1">
      <c r="A17" s="88" t="s">
        <v>390</v>
      </c>
      <c r="B17" s="377">
        <f>SUM(C17:M17,P17:AA17)</f>
        <v>2524230</v>
      </c>
      <c r="C17" s="379">
        <v>45846</v>
      </c>
      <c r="D17" s="379">
        <v>2810</v>
      </c>
      <c r="E17" s="379">
        <v>315011</v>
      </c>
      <c r="F17" s="379">
        <v>1251</v>
      </c>
      <c r="G17" s="379">
        <v>534</v>
      </c>
      <c r="H17" s="379">
        <v>6895</v>
      </c>
      <c r="I17" s="379">
        <v>31339</v>
      </c>
      <c r="J17" s="379">
        <v>1085</v>
      </c>
      <c r="K17" s="379">
        <v>2949</v>
      </c>
      <c r="L17" s="379">
        <v>225705</v>
      </c>
      <c r="M17" s="378">
        <v>2370</v>
      </c>
      <c r="N17" s="91" t="s">
        <v>391</v>
      </c>
      <c r="O17" s="92" t="s">
        <v>16</v>
      </c>
      <c r="P17" s="632">
        <v>77626</v>
      </c>
      <c r="Q17" s="633">
        <v>102461</v>
      </c>
      <c r="R17" s="633">
        <v>914715</v>
      </c>
      <c r="S17" s="633">
        <v>79198</v>
      </c>
      <c r="T17" s="633">
        <v>340061</v>
      </c>
      <c r="U17" s="633">
        <v>15525</v>
      </c>
      <c r="V17" s="633">
        <v>62178</v>
      </c>
      <c r="W17" s="633">
        <v>70276</v>
      </c>
      <c r="X17" s="633">
        <v>204399</v>
      </c>
      <c r="Y17" s="633">
        <v>9719</v>
      </c>
      <c r="Z17" s="633">
        <v>4890</v>
      </c>
      <c r="AA17" s="633">
        <v>7387</v>
      </c>
      <c r="AB17" s="97" t="s">
        <v>391</v>
      </c>
    </row>
    <row r="18" spans="1:28" s="321" customFormat="1" ht="26.45" customHeight="1">
      <c r="A18" s="88" t="s">
        <v>392</v>
      </c>
      <c r="B18" s="377">
        <f t="shared" ref="B18:B28" si="2">SUM(C18:M18,P18:AA18)</f>
        <v>2390332</v>
      </c>
      <c r="C18" s="379">
        <v>43025</v>
      </c>
      <c r="D18" s="379">
        <v>2688</v>
      </c>
      <c r="E18" s="379">
        <v>294907</v>
      </c>
      <c r="F18" s="379">
        <v>1227</v>
      </c>
      <c r="G18" s="379">
        <v>547</v>
      </c>
      <c r="H18" s="379">
        <v>6456</v>
      </c>
      <c r="I18" s="379">
        <v>30927</v>
      </c>
      <c r="J18" s="379">
        <v>1124</v>
      </c>
      <c r="K18" s="379">
        <v>2929</v>
      </c>
      <c r="L18" s="379">
        <v>204492</v>
      </c>
      <c r="M18" s="378">
        <v>2278</v>
      </c>
      <c r="N18" s="91" t="s">
        <v>393</v>
      </c>
      <c r="O18" s="92" t="s">
        <v>17</v>
      </c>
      <c r="P18" s="633">
        <v>73272</v>
      </c>
      <c r="Q18" s="633">
        <v>95942</v>
      </c>
      <c r="R18" s="633">
        <v>862755</v>
      </c>
      <c r="S18" s="633">
        <v>79035</v>
      </c>
      <c r="T18" s="633">
        <v>317265</v>
      </c>
      <c r="U18" s="633">
        <v>15684</v>
      </c>
      <c r="V18" s="633">
        <v>59061</v>
      </c>
      <c r="W18" s="633">
        <v>70318</v>
      </c>
      <c r="X18" s="633">
        <v>205295</v>
      </c>
      <c r="Y18" s="633">
        <v>9610</v>
      </c>
      <c r="Z18" s="633">
        <v>4643</v>
      </c>
      <c r="AA18" s="633">
        <v>6852</v>
      </c>
      <c r="AB18" s="97" t="s">
        <v>393</v>
      </c>
    </row>
    <row r="19" spans="1:28" s="321" customFormat="1" ht="26.45" customHeight="1">
      <c r="A19" s="88" t="s">
        <v>394</v>
      </c>
      <c r="B19" s="377">
        <f t="shared" si="2"/>
        <v>2552548</v>
      </c>
      <c r="C19" s="379">
        <v>41470</v>
      </c>
      <c r="D19" s="379">
        <v>2904</v>
      </c>
      <c r="E19" s="379">
        <v>309688</v>
      </c>
      <c r="F19" s="379">
        <v>1120</v>
      </c>
      <c r="G19" s="379">
        <v>558</v>
      </c>
      <c r="H19" s="379">
        <v>6110</v>
      </c>
      <c r="I19" s="379">
        <v>29857</v>
      </c>
      <c r="J19" s="379">
        <v>970</v>
      </c>
      <c r="K19" s="379">
        <v>2903</v>
      </c>
      <c r="L19" s="379">
        <v>226574</v>
      </c>
      <c r="M19" s="378">
        <v>2102</v>
      </c>
      <c r="N19" s="91" t="s">
        <v>395</v>
      </c>
      <c r="O19" s="92" t="s">
        <v>18</v>
      </c>
      <c r="P19" s="633">
        <v>76492</v>
      </c>
      <c r="Q19" s="633">
        <v>109235</v>
      </c>
      <c r="R19" s="633">
        <v>944099</v>
      </c>
      <c r="S19" s="633">
        <v>80478</v>
      </c>
      <c r="T19" s="633">
        <v>340301</v>
      </c>
      <c r="U19" s="633">
        <v>16312</v>
      </c>
      <c r="V19" s="633">
        <v>62385</v>
      </c>
      <c r="W19" s="633">
        <v>67921</v>
      </c>
      <c r="X19" s="633">
        <v>210808</v>
      </c>
      <c r="Y19" s="633">
        <v>9555</v>
      </c>
      <c r="Z19" s="633">
        <v>4007</v>
      </c>
      <c r="AA19" s="633">
        <v>6699</v>
      </c>
      <c r="AB19" s="97" t="s">
        <v>395</v>
      </c>
    </row>
    <row r="20" spans="1:28" s="321" customFormat="1" ht="26.45" customHeight="1">
      <c r="A20" s="88" t="s">
        <v>396</v>
      </c>
      <c r="B20" s="377">
        <f t="shared" si="2"/>
        <v>2463284</v>
      </c>
      <c r="C20" s="379">
        <v>44389</v>
      </c>
      <c r="D20" s="379">
        <v>2585</v>
      </c>
      <c r="E20" s="379">
        <v>313466</v>
      </c>
      <c r="F20" s="379">
        <v>1085</v>
      </c>
      <c r="G20" s="379">
        <v>601</v>
      </c>
      <c r="H20" s="379">
        <v>6098</v>
      </c>
      <c r="I20" s="379">
        <v>29918</v>
      </c>
      <c r="J20" s="379">
        <v>920</v>
      </c>
      <c r="K20" s="379">
        <v>2881</v>
      </c>
      <c r="L20" s="379">
        <v>223870</v>
      </c>
      <c r="M20" s="378">
        <v>2218</v>
      </c>
      <c r="N20" s="91" t="s">
        <v>397</v>
      </c>
      <c r="O20" s="92" t="s">
        <v>19</v>
      </c>
      <c r="P20" s="633">
        <v>77357</v>
      </c>
      <c r="Q20" s="633">
        <v>107724</v>
      </c>
      <c r="R20" s="633">
        <v>882524</v>
      </c>
      <c r="S20" s="633">
        <v>74962</v>
      </c>
      <c r="T20" s="633">
        <v>330837</v>
      </c>
      <c r="U20" s="633">
        <v>15913</v>
      </c>
      <c r="V20" s="633">
        <v>59945</v>
      </c>
      <c r="W20" s="633">
        <v>64954</v>
      </c>
      <c r="X20" s="633">
        <v>201242</v>
      </c>
      <c r="Y20" s="633">
        <v>9122</v>
      </c>
      <c r="Z20" s="633">
        <v>3901</v>
      </c>
      <c r="AA20" s="633">
        <v>6772</v>
      </c>
      <c r="AB20" s="97" t="s">
        <v>397</v>
      </c>
    </row>
    <row r="21" spans="1:28" s="321" customFormat="1" ht="26.45" customHeight="1">
      <c r="A21" s="88" t="s">
        <v>398</v>
      </c>
      <c r="B21" s="377">
        <f t="shared" si="2"/>
        <v>2437930</v>
      </c>
      <c r="C21" s="379">
        <v>43802</v>
      </c>
      <c r="D21" s="379">
        <v>2318</v>
      </c>
      <c r="E21" s="379">
        <v>318655</v>
      </c>
      <c r="F21" s="379">
        <v>990</v>
      </c>
      <c r="G21" s="379">
        <v>505</v>
      </c>
      <c r="H21" s="379">
        <v>5394</v>
      </c>
      <c r="I21" s="379">
        <v>26163</v>
      </c>
      <c r="J21" s="379">
        <v>764</v>
      </c>
      <c r="K21" s="379">
        <v>2739</v>
      </c>
      <c r="L21" s="379">
        <v>203856</v>
      </c>
      <c r="M21" s="378">
        <v>2086</v>
      </c>
      <c r="N21" s="91" t="s">
        <v>399</v>
      </c>
      <c r="O21" s="92" t="s">
        <v>20</v>
      </c>
      <c r="P21" s="633">
        <v>75516</v>
      </c>
      <c r="Q21" s="633">
        <v>108357</v>
      </c>
      <c r="R21" s="633">
        <v>896201</v>
      </c>
      <c r="S21" s="633">
        <v>68464</v>
      </c>
      <c r="T21" s="633">
        <v>344155</v>
      </c>
      <c r="U21" s="633">
        <v>15445</v>
      </c>
      <c r="V21" s="633">
        <v>60167</v>
      </c>
      <c r="W21" s="633">
        <v>58046</v>
      </c>
      <c r="X21" s="633">
        <v>186262</v>
      </c>
      <c r="Y21" s="633">
        <v>8338</v>
      </c>
      <c r="Z21" s="633">
        <v>3446</v>
      </c>
      <c r="AA21" s="633">
        <v>6261</v>
      </c>
      <c r="AB21" s="247" t="s">
        <v>399</v>
      </c>
    </row>
    <row r="22" spans="1:28" s="321" customFormat="1" ht="26.45" customHeight="1">
      <c r="A22" s="88" t="s">
        <v>400</v>
      </c>
      <c r="B22" s="377">
        <f t="shared" si="2"/>
        <v>2267528</v>
      </c>
      <c r="C22" s="379">
        <v>34191</v>
      </c>
      <c r="D22" s="379">
        <v>2950</v>
      </c>
      <c r="E22" s="379">
        <v>319285</v>
      </c>
      <c r="F22" s="379">
        <v>906</v>
      </c>
      <c r="G22" s="379">
        <v>658</v>
      </c>
      <c r="H22" s="379">
        <v>5571</v>
      </c>
      <c r="I22" s="379">
        <v>27546</v>
      </c>
      <c r="J22" s="379">
        <v>845</v>
      </c>
      <c r="K22" s="379">
        <v>2826</v>
      </c>
      <c r="L22" s="379">
        <v>188616</v>
      </c>
      <c r="M22" s="378">
        <v>2172</v>
      </c>
      <c r="N22" s="91" t="s">
        <v>401</v>
      </c>
      <c r="O22" s="92" t="s">
        <v>21</v>
      </c>
      <c r="P22" s="633">
        <v>58049</v>
      </c>
      <c r="Q22" s="633">
        <v>105715</v>
      </c>
      <c r="R22" s="633">
        <v>845329</v>
      </c>
      <c r="S22" s="633">
        <v>61622</v>
      </c>
      <c r="T22" s="633">
        <v>274056</v>
      </c>
      <c r="U22" s="633">
        <v>7684</v>
      </c>
      <c r="V22" s="633">
        <v>63503</v>
      </c>
      <c r="W22" s="633">
        <v>59243</v>
      </c>
      <c r="X22" s="633">
        <v>190601</v>
      </c>
      <c r="Y22" s="633">
        <v>6270</v>
      </c>
      <c r="Z22" s="633">
        <v>3561</v>
      </c>
      <c r="AA22" s="633">
        <v>6329</v>
      </c>
      <c r="AB22" s="97" t="s">
        <v>401</v>
      </c>
    </row>
    <row r="23" spans="1:28" s="321" customFormat="1" ht="26.45" customHeight="1">
      <c r="A23" s="88" t="s">
        <v>402</v>
      </c>
      <c r="B23" s="377">
        <f t="shared" si="2"/>
        <v>2548806</v>
      </c>
      <c r="C23" s="379">
        <v>49120</v>
      </c>
      <c r="D23" s="379">
        <v>2873</v>
      </c>
      <c r="E23" s="379">
        <v>333982</v>
      </c>
      <c r="F23" s="379">
        <v>881</v>
      </c>
      <c r="G23" s="379">
        <v>706</v>
      </c>
      <c r="H23" s="379">
        <v>5910</v>
      </c>
      <c r="I23" s="379">
        <v>28516</v>
      </c>
      <c r="J23" s="379">
        <v>970</v>
      </c>
      <c r="K23" s="379">
        <v>2754</v>
      </c>
      <c r="L23" s="379">
        <v>221451</v>
      </c>
      <c r="M23" s="378">
        <v>2277</v>
      </c>
      <c r="N23" s="91" t="s">
        <v>403</v>
      </c>
      <c r="O23" s="92" t="s">
        <v>22</v>
      </c>
      <c r="P23" s="633">
        <v>83397</v>
      </c>
      <c r="Q23" s="633">
        <v>106470</v>
      </c>
      <c r="R23" s="633">
        <v>881342</v>
      </c>
      <c r="S23" s="633">
        <v>70890</v>
      </c>
      <c r="T23" s="633">
        <v>392779</v>
      </c>
      <c r="U23" s="633">
        <v>15636</v>
      </c>
      <c r="V23" s="633">
        <v>66703</v>
      </c>
      <c r="W23" s="633">
        <v>63873</v>
      </c>
      <c r="X23" s="633">
        <v>199826</v>
      </c>
      <c r="Y23" s="633">
        <v>9352</v>
      </c>
      <c r="Z23" s="633">
        <v>3586</v>
      </c>
      <c r="AA23" s="633">
        <v>5512</v>
      </c>
      <c r="AB23" s="97" t="s">
        <v>403</v>
      </c>
    </row>
    <row r="24" spans="1:28" s="321" customFormat="1" ht="26.45" customHeight="1">
      <c r="A24" s="88" t="s">
        <v>404</v>
      </c>
      <c r="B24" s="377">
        <f t="shared" si="2"/>
        <v>2507410</v>
      </c>
      <c r="C24" s="379">
        <v>49749</v>
      </c>
      <c r="D24" s="379">
        <v>2442</v>
      </c>
      <c r="E24" s="379">
        <v>320710</v>
      </c>
      <c r="F24" s="379">
        <v>862</v>
      </c>
      <c r="G24" s="379">
        <v>666</v>
      </c>
      <c r="H24" s="379">
        <v>5919</v>
      </c>
      <c r="I24" s="379">
        <v>28932</v>
      </c>
      <c r="J24" s="379">
        <v>1011</v>
      </c>
      <c r="K24" s="379">
        <v>2435</v>
      </c>
      <c r="L24" s="379">
        <v>238766</v>
      </c>
      <c r="M24" s="378">
        <v>2414</v>
      </c>
      <c r="N24" s="91" t="s">
        <v>405</v>
      </c>
      <c r="O24" s="92" t="s">
        <v>23</v>
      </c>
      <c r="P24" s="633">
        <v>79813</v>
      </c>
      <c r="Q24" s="633">
        <v>105424</v>
      </c>
      <c r="R24" s="633">
        <v>876916</v>
      </c>
      <c r="S24" s="633">
        <v>66926</v>
      </c>
      <c r="T24" s="633">
        <v>386031</v>
      </c>
      <c r="U24" s="633">
        <v>16096</v>
      </c>
      <c r="V24" s="633">
        <v>62250</v>
      </c>
      <c r="W24" s="633">
        <v>62228</v>
      </c>
      <c r="X24" s="633">
        <v>179379</v>
      </c>
      <c r="Y24" s="633">
        <v>9193</v>
      </c>
      <c r="Z24" s="633">
        <v>3547</v>
      </c>
      <c r="AA24" s="633">
        <v>5701</v>
      </c>
      <c r="AB24" s="97" t="s">
        <v>405</v>
      </c>
    </row>
    <row r="25" spans="1:28" s="321" customFormat="1" ht="26.45" customHeight="1">
      <c r="A25" s="88" t="s">
        <v>406</v>
      </c>
      <c r="B25" s="377">
        <f t="shared" si="2"/>
        <v>2513600</v>
      </c>
      <c r="C25" s="379">
        <v>46902</v>
      </c>
      <c r="D25" s="379">
        <v>2678</v>
      </c>
      <c r="E25" s="379">
        <v>316099</v>
      </c>
      <c r="F25" s="379">
        <v>909</v>
      </c>
      <c r="G25" s="379">
        <v>711</v>
      </c>
      <c r="H25" s="379">
        <v>6074</v>
      </c>
      <c r="I25" s="379">
        <v>28896</v>
      </c>
      <c r="J25" s="379">
        <v>1112</v>
      </c>
      <c r="K25" s="379">
        <v>2855</v>
      </c>
      <c r="L25" s="379">
        <v>227754</v>
      </c>
      <c r="M25" s="378">
        <v>2488</v>
      </c>
      <c r="N25" s="91" t="s">
        <v>407</v>
      </c>
      <c r="O25" s="92" t="s">
        <v>24</v>
      </c>
      <c r="P25" s="633">
        <v>82006</v>
      </c>
      <c r="Q25" s="633">
        <v>105352</v>
      </c>
      <c r="R25" s="633">
        <v>890103</v>
      </c>
      <c r="S25" s="633">
        <v>71791</v>
      </c>
      <c r="T25" s="633">
        <v>364854</v>
      </c>
      <c r="U25" s="633">
        <v>15864</v>
      </c>
      <c r="V25" s="633">
        <v>66238</v>
      </c>
      <c r="W25" s="633">
        <v>65817</v>
      </c>
      <c r="X25" s="633">
        <v>196429</v>
      </c>
      <c r="Y25" s="633">
        <v>9010</v>
      </c>
      <c r="Z25" s="633">
        <v>3632</v>
      </c>
      <c r="AA25" s="633">
        <v>6026</v>
      </c>
      <c r="AB25" s="97" t="s">
        <v>407</v>
      </c>
    </row>
    <row r="26" spans="1:28" s="621" customFormat="1" ht="26.45" customHeight="1">
      <c r="A26" s="88" t="s">
        <v>408</v>
      </c>
      <c r="B26" s="377">
        <f t="shared" si="2"/>
        <v>2455527</v>
      </c>
      <c r="C26" s="379">
        <v>41455</v>
      </c>
      <c r="D26" s="379">
        <v>2243</v>
      </c>
      <c r="E26" s="379">
        <v>292811</v>
      </c>
      <c r="F26" s="379">
        <v>801</v>
      </c>
      <c r="G26" s="379">
        <v>554</v>
      </c>
      <c r="H26" s="379">
        <v>5230</v>
      </c>
      <c r="I26" s="379">
        <v>25890</v>
      </c>
      <c r="J26" s="379">
        <v>871</v>
      </c>
      <c r="K26" s="379">
        <v>2683</v>
      </c>
      <c r="L26" s="379">
        <v>219450</v>
      </c>
      <c r="M26" s="378">
        <v>2201</v>
      </c>
      <c r="N26" s="91" t="s">
        <v>409</v>
      </c>
      <c r="O26" s="92" t="s">
        <v>408</v>
      </c>
      <c r="P26" s="633">
        <v>74338</v>
      </c>
      <c r="Q26" s="633">
        <v>99559</v>
      </c>
      <c r="R26" s="633">
        <v>965686</v>
      </c>
      <c r="S26" s="633">
        <v>60525</v>
      </c>
      <c r="T26" s="633">
        <v>345465</v>
      </c>
      <c r="U26" s="633">
        <v>14618</v>
      </c>
      <c r="V26" s="633">
        <v>59209</v>
      </c>
      <c r="W26" s="633">
        <v>56002</v>
      </c>
      <c r="X26" s="633">
        <v>169494</v>
      </c>
      <c r="Y26" s="633">
        <v>7878</v>
      </c>
      <c r="Z26" s="633">
        <v>2980</v>
      </c>
      <c r="AA26" s="633">
        <v>5584</v>
      </c>
      <c r="AB26" s="97" t="s">
        <v>409</v>
      </c>
    </row>
    <row r="27" spans="1:28" s="621" customFormat="1" ht="26.45" customHeight="1">
      <c r="A27" s="88" t="s">
        <v>25</v>
      </c>
      <c r="B27" s="377">
        <f t="shared" si="2"/>
        <v>2587913</v>
      </c>
      <c r="C27" s="379">
        <v>46738</v>
      </c>
      <c r="D27" s="379">
        <v>2778</v>
      </c>
      <c r="E27" s="379">
        <v>309549</v>
      </c>
      <c r="F27" s="379">
        <v>1024</v>
      </c>
      <c r="G27" s="379">
        <v>695</v>
      </c>
      <c r="H27" s="379">
        <v>6432</v>
      </c>
      <c r="I27" s="379">
        <v>30922</v>
      </c>
      <c r="J27" s="379">
        <v>1130</v>
      </c>
      <c r="K27" s="379">
        <v>3073</v>
      </c>
      <c r="L27" s="379">
        <v>232275</v>
      </c>
      <c r="M27" s="378">
        <v>2233</v>
      </c>
      <c r="N27" s="91" t="s">
        <v>410</v>
      </c>
      <c r="O27" s="92" t="s">
        <v>25</v>
      </c>
      <c r="P27" s="633">
        <v>83323</v>
      </c>
      <c r="Q27" s="633">
        <v>108740</v>
      </c>
      <c r="R27" s="633">
        <v>978696</v>
      </c>
      <c r="S27" s="633">
        <v>74186</v>
      </c>
      <c r="T27" s="633">
        <v>334623</v>
      </c>
      <c r="U27" s="633">
        <v>15844</v>
      </c>
      <c r="V27" s="633">
        <v>64343</v>
      </c>
      <c r="W27" s="633">
        <v>66313</v>
      </c>
      <c r="X27" s="633">
        <v>205126</v>
      </c>
      <c r="Y27" s="633">
        <v>9153</v>
      </c>
      <c r="Z27" s="633">
        <v>3964</v>
      </c>
      <c r="AA27" s="633">
        <v>6753</v>
      </c>
      <c r="AB27" s="97" t="s">
        <v>410</v>
      </c>
    </row>
    <row r="28" spans="1:28" s="621" customFormat="1" ht="26.45" customHeight="1" thickBot="1">
      <c r="A28" s="88" t="s">
        <v>26</v>
      </c>
      <c r="B28" s="380">
        <f t="shared" si="2"/>
        <v>2568289</v>
      </c>
      <c r="C28" s="379">
        <v>46165</v>
      </c>
      <c r="D28" s="379">
        <v>2605</v>
      </c>
      <c r="E28" s="379">
        <v>313717</v>
      </c>
      <c r="F28" s="379">
        <v>1117</v>
      </c>
      <c r="G28" s="379">
        <v>749</v>
      </c>
      <c r="H28" s="379">
        <v>6924</v>
      </c>
      <c r="I28" s="379">
        <v>29715</v>
      </c>
      <c r="J28" s="379">
        <v>1258</v>
      </c>
      <c r="K28" s="379">
        <v>3298</v>
      </c>
      <c r="L28" s="379">
        <v>233148</v>
      </c>
      <c r="M28" s="378">
        <v>2203</v>
      </c>
      <c r="N28" s="91" t="s">
        <v>411</v>
      </c>
      <c r="O28" s="634" t="s">
        <v>26</v>
      </c>
      <c r="P28" s="635">
        <v>86113</v>
      </c>
      <c r="Q28" s="635">
        <v>113802</v>
      </c>
      <c r="R28" s="635">
        <v>936743</v>
      </c>
      <c r="S28" s="635">
        <v>79484</v>
      </c>
      <c r="T28" s="635">
        <v>338135</v>
      </c>
      <c r="U28" s="635">
        <v>16293</v>
      </c>
      <c r="V28" s="635">
        <v>65017</v>
      </c>
      <c r="W28" s="635">
        <v>71517</v>
      </c>
      <c r="X28" s="635">
        <v>199141</v>
      </c>
      <c r="Y28" s="635">
        <v>9299</v>
      </c>
      <c r="Z28" s="635">
        <v>4619</v>
      </c>
      <c r="AA28" s="635">
        <v>7227</v>
      </c>
      <c r="AB28" s="636" t="s">
        <v>411</v>
      </c>
    </row>
    <row r="29" spans="1:28" s="70" customFormat="1" ht="12.95" customHeight="1">
      <c r="A29" s="605" t="s">
        <v>651</v>
      </c>
      <c r="B29" s="297"/>
      <c r="C29" s="297"/>
      <c r="D29" s="297"/>
      <c r="E29" s="297"/>
      <c r="F29" s="297"/>
      <c r="G29" s="297"/>
      <c r="H29" s="297"/>
      <c r="I29" s="297"/>
      <c r="J29" s="298"/>
      <c r="K29" s="297"/>
      <c r="L29" s="297"/>
      <c r="M29" s="297"/>
      <c r="N29" s="625" t="s">
        <v>653</v>
      </c>
      <c r="O29" s="627" t="s">
        <v>652</v>
      </c>
      <c r="P29" s="628"/>
      <c r="Q29" s="629"/>
      <c r="R29" s="626"/>
      <c r="AB29" s="626" t="s">
        <v>650</v>
      </c>
    </row>
    <row r="30" spans="1:28" s="621" customFormat="1" ht="11.25">
      <c r="A30" s="101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102"/>
      <c r="P30" s="102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4"/>
    </row>
    <row r="31" spans="1:28" s="621" customFormat="1" ht="11.25">
      <c r="A31" s="101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102"/>
      <c r="P31" s="102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4"/>
    </row>
    <row r="32" spans="1:28" s="621" customFormat="1" ht="11.25">
      <c r="A32" s="101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102"/>
      <c r="P32" s="102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4"/>
    </row>
    <row r="33" spans="1:28" s="621" customFormat="1" ht="11.25">
      <c r="A33" s="101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102"/>
      <c r="P33" s="102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4"/>
    </row>
    <row r="34" spans="1:28" s="621" customFormat="1" ht="11.25">
      <c r="A34" s="101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102"/>
      <c r="P34" s="102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4"/>
    </row>
    <row r="35" spans="1:28" s="621" customFormat="1" ht="11.25">
      <c r="A35" s="101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102"/>
      <c r="P35" s="102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4"/>
    </row>
    <row r="36" spans="1:28" s="621" customFormat="1" ht="11.25">
      <c r="A36" s="101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102"/>
      <c r="P36" s="102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4"/>
    </row>
    <row r="37" spans="1:28" s="621" customFormat="1" ht="11.25">
      <c r="A37" s="101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102"/>
      <c r="P37" s="102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4"/>
    </row>
    <row r="38" spans="1:28" s="621" customFormat="1" ht="11.25">
      <c r="A38" s="101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102"/>
      <c r="P38" s="102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4"/>
    </row>
    <row r="39" spans="1:28" s="621" customFormat="1" ht="11.25">
      <c r="A39" s="101"/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102"/>
      <c r="P39" s="102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4"/>
    </row>
    <row r="40" spans="1:28" s="621" customFormat="1" ht="11.25">
      <c r="A40" s="101"/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102"/>
      <c r="P40" s="102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4"/>
    </row>
    <row r="41" spans="1:28" s="621" customFormat="1" ht="11.25">
      <c r="A41" s="101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102"/>
      <c r="P41" s="102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4"/>
    </row>
    <row r="42" spans="1:28" s="621" customFormat="1" ht="11.25">
      <c r="A42" s="10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102"/>
      <c r="P42" s="102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4"/>
    </row>
    <row r="43" spans="1:28" s="621" customFormat="1" ht="11.25">
      <c r="A43" s="101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102"/>
      <c r="P43" s="102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4"/>
    </row>
    <row r="44" spans="1:28" s="621" customFormat="1" ht="11.25">
      <c r="A44" s="101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102"/>
      <c r="P44" s="102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4"/>
    </row>
    <row r="45" spans="1:28" s="621" customFormat="1" ht="11.25">
      <c r="A45" s="101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102"/>
      <c r="P45" s="102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4"/>
    </row>
    <row r="46" spans="1:28" s="621" customFormat="1" ht="11.25">
      <c r="A46" s="101"/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102"/>
      <c r="P46" s="102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4"/>
    </row>
    <row r="47" spans="1:28" s="621" customFormat="1" ht="11.25">
      <c r="A47" s="101"/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102"/>
      <c r="P47" s="102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4"/>
    </row>
    <row r="48" spans="1:28" s="621" customFormat="1" ht="11.25">
      <c r="A48" s="101"/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102"/>
      <c r="P48" s="102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4"/>
    </row>
    <row r="49" spans="1:28" s="621" customFormat="1" ht="11.25">
      <c r="A49" s="101"/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102"/>
      <c r="P49" s="102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4"/>
    </row>
    <row r="50" spans="1:28" s="621" customFormat="1" ht="11.25">
      <c r="A50" s="101"/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102"/>
      <c r="P50" s="102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4"/>
    </row>
    <row r="51" spans="1:28" s="621" customFormat="1" ht="11.25">
      <c r="A51" s="101"/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102"/>
      <c r="P51" s="102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4"/>
    </row>
    <row r="52" spans="1:28" s="621" customFormat="1" ht="11.25">
      <c r="A52" s="101"/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102"/>
      <c r="P52" s="102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4"/>
    </row>
    <row r="53" spans="1:28" s="621" customFormat="1" ht="11.25">
      <c r="A53" s="101"/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102"/>
      <c r="P53" s="102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4"/>
    </row>
    <row r="54" spans="1:28" s="621" customFormat="1" ht="11.25">
      <c r="A54" s="10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102"/>
      <c r="P54" s="102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4"/>
    </row>
    <row r="55" spans="1:28" s="621" customFormat="1" ht="11.25">
      <c r="A55" s="10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102"/>
      <c r="P55" s="102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4"/>
    </row>
    <row r="56" spans="1:28" s="621" customFormat="1" ht="11.25">
      <c r="A56" s="10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102"/>
      <c r="P56" s="102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4"/>
    </row>
    <row r="57" spans="1:28" s="621" customFormat="1" ht="11.25">
      <c r="A57" s="10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102"/>
      <c r="P57" s="102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4"/>
    </row>
    <row r="58" spans="1:28" s="621" customFormat="1" ht="11.25">
      <c r="A58" s="10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102"/>
      <c r="P58" s="102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4"/>
    </row>
    <row r="59" spans="1:28" s="621" customFormat="1" ht="11.25">
      <c r="A59" s="10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102"/>
      <c r="P59" s="102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4"/>
    </row>
    <row r="60" spans="1:28" s="621" customFormat="1" ht="11.25">
      <c r="A60" s="10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102"/>
      <c r="P60" s="102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4"/>
    </row>
    <row r="61" spans="1:28" s="621" customFormat="1" ht="11.25">
      <c r="A61" s="101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102"/>
      <c r="P61" s="102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4"/>
    </row>
    <row r="62" spans="1:28" s="621" customFormat="1" ht="11.25">
      <c r="A62" s="10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102"/>
      <c r="P62" s="102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4"/>
    </row>
    <row r="63" spans="1:28" s="621" customFormat="1" ht="11.25">
      <c r="A63" s="101"/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102"/>
      <c r="P63" s="102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4"/>
    </row>
    <row r="64" spans="1:28" s="621" customFormat="1" ht="11.25">
      <c r="A64" s="101"/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102"/>
      <c r="P64" s="102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4"/>
    </row>
    <row r="65" spans="1:28" s="621" customFormat="1" ht="11.25">
      <c r="A65" s="101"/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102"/>
      <c r="P65" s="102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4"/>
    </row>
    <row r="66" spans="1:28" s="621" customFormat="1" ht="11.25">
      <c r="A66" s="101"/>
      <c r="B66" s="315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102"/>
      <c r="P66" s="102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4"/>
    </row>
    <row r="67" spans="1:28" s="621" customFormat="1" ht="11.25">
      <c r="A67" s="101"/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102"/>
      <c r="P67" s="102"/>
      <c r="Q67" s="315"/>
      <c r="R67" s="315"/>
      <c r="S67" s="315"/>
      <c r="T67" s="315"/>
      <c r="U67" s="315"/>
      <c r="V67" s="315"/>
      <c r="W67" s="315"/>
      <c r="X67" s="315"/>
      <c r="Y67" s="315"/>
      <c r="Z67" s="315"/>
      <c r="AA67" s="315"/>
      <c r="AB67" s="314"/>
    </row>
    <row r="68" spans="1:28" s="621" customFormat="1" ht="11.25">
      <c r="A68" s="101"/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102"/>
      <c r="P68" s="102"/>
      <c r="Q68" s="315"/>
      <c r="R68" s="315"/>
      <c r="S68" s="315"/>
      <c r="T68" s="315"/>
      <c r="U68" s="315"/>
      <c r="V68" s="315"/>
      <c r="W68" s="315"/>
      <c r="X68" s="315"/>
      <c r="Y68" s="315"/>
      <c r="Z68" s="315"/>
      <c r="AA68" s="315"/>
      <c r="AB68" s="314"/>
    </row>
    <row r="69" spans="1:28" s="621" customFormat="1" ht="11.25">
      <c r="A69" s="101"/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102"/>
      <c r="P69" s="102"/>
      <c r="Q69" s="315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4"/>
    </row>
    <row r="70" spans="1:28" s="621" customFormat="1" ht="11.25">
      <c r="A70" s="101"/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102"/>
      <c r="P70" s="102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4"/>
    </row>
    <row r="71" spans="1:28" s="621" customFormat="1" ht="11.25">
      <c r="A71" s="101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102"/>
      <c r="P71" s="102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4"/>
    </row>
    <row r="72" spans="1:28" s="621" customFormat="1" ht="11.25">
      <c r="A72" s="101"/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102"/>
      <c r="P72" s="102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4"/>
    </row>
    <row r="73" spans="1:28" s="621" customFormat="1" ht="11.25">
      <c r="A73" s="101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102"/>
      <c r="P73" s="102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4"/>
    </row>
    <row r="74" spans="1:28" s="621" customFormat="1" ht="11.25">
      <c r="A74" s="101"/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102"/>
      <c r="P74" s="102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4"/>
    </row>
  </sheetData>
  <sheetProtection selectLockedCells="1"/>
  <mergeCells count="32">
    <mergeCell ref="V3:AB3"/>
    <mergeCell ref="AB6:AB10"/>
    <mergeCell ref="S6:S10"/>
    <mergeCell ref="Q6:Q10"/>
    <mergeCell ref="R6:R10"/>
    <mergeCell ref="AA6:AA10"/>
    <mergeCell ref="W6:W10"/>
    <mergeCell ref="V6:V10"/>
    <mergeCell ref="O3:U3"/>
    <mergeCell ref="O6:O10"/>
    <mergeCell ref="U6:U10"/>
    <mergeCell ref="P6:P10"/>
    <mergeCell ref="X6:X10"/>
    <mergeCell ref="Z6:Z10"/>
    <mergeCell ref="Y6:Y10"/>
    <mergeCell ref="T6:T10"/>
    <mergeCell ref="N6:N10"/>
    <mergeCell ref="H3:N3"/>
    <mergeCell ref="A3:G3"/>
    <mergeCell ref="E6:E10"/>
    <mergeCell ref="M6:M10"/>
    <mergeCell ref="H6:H10"/>
    <mergeCell ref="J6:J10"/>
    <mergeCell ref="K6:K10"/>
    <mergeCell ref="B6:B10"/>
    <mergeCell ref="C6:C10"/>
    <mergeCell ref="A6:A10"/>
    <mergeCell ref="F6:F10"/>
    <mergeCell ref="L6:L10"/>
    <mergeCell ref="I6:I10"/>
    <mergeCell ref="D6:D10"/>
    <mergeCell ref="G6:G10"/>
  </mergeCells>
  <phoneticPr fontId="4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view="pageBreakPreview" topLeftCell="A11" zoomScaleNormal="100" zoomScaleSheetLayoutView="100" workbookViewId="0">
      <selection activeCell="I28" sqref="I28"/>
    </sheetView>
  </sheetViews>
  <sheetFormatPr defaultRowHeight="14.25"/>
  <cols>
    <col min="1" max="1" width="11.375" style="29" customWidth="1"/>
    <col min="2" max="2" width="11.75" style="252" customWidth="1"/>
    <col min="3" max="3" width="12.5" style="251" customWidth="1"/>
    <col min="4" max="4" width="12" style="251" customWidth="1"/>
    <col min="5" max="5" width="11.375" style="251" customWidth="1"/>
    <col min="6" max="6" width="11.875" style="251" customWidth="1"/>
    <col min="7" max="7" width="11.375" style="251" customWidth="1"/>
    <col min="8" max="16384" width="9" style="251"/>
  </cols>
  <sheetData>
    <row r="1" spans="1:7" s="363" customFormat="1" ht="14.1" customHeight="1">
      <c r="A1" s="356" t="s">
        <v>501</v>
      </c>
      <c r="B1" s="368"/>
    </row>
    <row r="2" spans="1:7" ht="14.1" customHeight="1">
      <c r="A2" s="82"/>
    </row>
    <row r="3" spans="1:7" s="387" customFormat="1" ht="20.100000000000001" customHeight="1">
      <c r="A3" s="641" t="s">
        <v>160</v>
      </c>
      <c r="B3" s="641"/>
      <c r="C3" s="641"/>
      <c r="D3" s="641"/>
      <c r="E3" s="641"/>
      <c r="F3" s="641"/>
      <c r="G3" s="641"/>
    </row>
    <row r="4" spans="1:7" s="384" customFormat="1" ht="24" customHeight="1">
      <c r="A4" s="729" t="s">
        <v>161</v>
      </c>
      <c r="B4" s="729"/>
      <c r="C4" s="729"/>
      <c r="D4" s="729"/>
      <c r="E4" s="729"/>
      <c r="F4" s="729"/>
      <c r="G4" s="729"/>
    </row>
    <row r="5" spans="1:7" s="316" customFormat="1" ht="18" customHeight="1" thickBot="1">
      <c r="A5" s="306" t="s">
        <v>162</v>
      </c>
      <c r="G5" s="19" t="s">
        <v>163</v>
      </c>
    </row>
    <row r="6" spans="1:7" s="386" customFormat="1" ht="13.5" customHeight="1">
      <c r="A6" s="730" t="s">
        <v>164</v>
      </c>
      <c r="B6" s="737" t="s">
        <v>165</v>
      </c>
      <c r="C6" s="713"/>
      <c r="D6" s="713" t="s">
        <v>166</v>
      </c>
      <c r="E6" s="713"/>
      <c r="F6" s="713" t="s">
        <v>167</v>
      </c>
      <c r="G6" s="734"/>
    </row>
    <row r="7" spans="1:7" s="386" customFormat="1" ht="13.5" customHeight="1">
      <c r="A7" s="731"/>
      <c r="B7" s="738"/>
      <c r="C7" s="735"/>
      <c r="D7" s="735"/>
      <c r="E7" s="735"/>
      <c r="F7" s="735"/>
      <c r="G7" s="736"/>
    </row>
    <row r="8" spans="1:7" s="386" customFormat="1" ht="13.5" customHeight="1">
      <c r="A8" s="731"/>
      <c r="B8" s="652" t="s">
        <v>168</v>
      </c>
      <c r="C8" s="652" t="s">
        <v>47</v>
      </c>
      <c r="D8" s="652" t="s">
        <v>168</v>
      </c>
      <c r="E8" s="652" t="s">
        <v>169</v>
      </c>
      <c r="F8" s="652" t="s">
        <v>168</v>
      </c>
      <c r="G8" s="733" t="s">
        <v>170</v>
      </c>
    </row>
    <row r="9" spans="1:7" s="386" customFormat="1" ht="13.5" customHeight="1">
      <c r="A9" s="731"/>
      <c r="B9" s="652"/>
      <c r="C9" s="650"/>
      <c r="D9" s="652"/>
      <c r="E9" s="650"/>
      <c r="F9" s="652"/>
      <c r="G9" s="655"/>
    </row>
    <row r="10" spans="1:7" s="386" customFormat="1" ht="13.5" customHeight="1">
      <c r="A10" s="732"/>
      <c r="B10" s="653"/>
      <c r="C10" s="651"/>
      <c r="D10" s="653"/>
      <c r="E10" s="651"/>
      <c r="F10" s="653"/>
      <c r="G10" s="656"/>
    </row>
    <row r="11" spans="1:7" s="386" customFormat="1" ht="29.45" customHeight="1">
      <c r="A11" s="95" t="s">
        <v>412</v>
      </c>
      <c r="B11" s="96">
        <v>5</v>
      </c>
      <c r="C11" s="96">
        <v>1449870</v>
      </c>
      <c r="D11" s="96">
        <v>418</v>
      </c>
      <c r="E11" s="96">
        <v>181413</v>
      </c>
      <c r="F11" s="96">
        <v>223</v>
      </c>
      <c r="G11" s="96">
        <v>261001</v>
      </c>
    </row>
    <row r="12" spans="1:7" s="386" customFormat="1" ht="29.45" customHeight="1">
      <c r="A12" s="95" t="s">
        <v>507</v>
      </c>
      <c r="B12" s="96">
        <v>5</v>
      </c>
      <c r="C12" s="96">
        <v>1383377</v>
      </c>
      <c r="D12" s="96">
        <v>636</v>
      </c>
      <c r="E12" s="96">
        <v>190901</v>
      </c>
      <c r="F12" s="96">
        <v>235</v>
      </c>
      <c r="G12" s="96">
        <v>256042</v>
      </c>
    </row>
    <row r="13" spans="1:7" s="386" customFormat="1" ht="29.45" customHeight="1">
      <c r="A13" s="95" t="s">
        <v>508</v>
      </c>
      <c r="B13" s="96">
        <v>5</v>
      </c>
      <c r="C13" s="96">
        <v>1319382</v>
      </c>
      <c r="D13" s="96">
        <v>642</v>
      </c>
      <c r="E13" s="96">
        <v>218552</v>
      </c>
      <c r="F13" s="96">
        <v>217</v>
      </c>
      <c r="G13" s="96">
        <v>388144</v>
      </c>
    </row>
    <row r="14" spans="1:7" s="540" customFormat="1" ht="29.45" customHeight="1">
      <c r="A14" s="95" t="s">
        <v>531</v>
      </c>
      <c r="B14" s="96">
        <v>5</v>
      </c>
      <c r="C14" s="96">
        <v>1347987</v>
      </c>
      <c r="D14" s="96">
        <v>647</v>
      </c>
      <c r="E14" s="96">
        <v>266152</v>
      </c>
      <c r="F14" s="96">
        <v>239</v>
      </c>
      <c r="G14" s="96">
        <v>370056</v>
      </c>
    </row>
    <row r="15" spans="1:7" s="21" customFormat="1" ht="29.45" customHeight="1">
      <c r="A15" s="98">
        <v>2017</v>
      </c>
      <c r="B15" s="99">
        <f>B28</f>
        <v>5</v>
      </c>
      <c r="C15" s="99">
        <f>SUM(C17:C28)</f>
        <v>1433525</v>
      </c>
      <c r="D15" s="99">
        <f>D28</f>
        <v>664</v>
      </c>
      <c r="E15" s="99">
        <f>SUM(E17:E28)</f>
        <v>206164</v>
      </c>
      <c r="F15" s="99">
        <f>F28</f>
        <v>219</v>
      </c>
      <c r="G15" s="99">
        <f>SUM(G17:G28)</f>
        <v>236555</v>
      </c>
    </row>
    <row r="16" spans="1:7" s="386" customFormat="1" ht="12" customHeight="1">
      <c r="A16" s="95"/>
      <c r="B16" s="89"/>
      <c r="C16" s="89"/>
      <c r="D16" s="89"/>
      <c r="E16" s="89"/>
      <c r="F16" s="89"/>
      <c r="G16" s="89"/>
    </row>
    <row r="17" spans="1:8" s="386" customFormat="1" ht="29.1" customHeight="1">
      <c r="A17" s="106" t="s">
        <v>171</v>
      </c>
      <c r="B17" s="590">
        <v>5</v>
      </c>
      <c r="C17" s="595">
        <v>169448</v>
      </c>
      <c r="D17" s="353">
        <v>664</v>
      </c>
      <c r="E17" s="353">
        <v>19965</v>
      </c>
      <c r="F17" s="353">
        <v>219</v>
      </c>
      <c r="G17" s="353">
        <v>20226</v>
      </c>
    </row>
    <row r="18" spans="1:8" s="386" customFormat="1" ht="29.1" customHeight="1">
      <c r="A18" s="106" t="s">
        <v>172</v>
      </c>
      <c r="B18" s="590">
        <v>5</v>
      </c>
      <c r="C18" s="595">
        <v>159763</v>
      </c>
      <c r="D18" s="353">
        <v>664</v>
      </c>
      <c r="E18" s="353">
        <v>20050</v>
      </c>
      <c r="F18" s="353">
        <v>219</v>
      </c>
      <c r="G18" s="353">
        <v>19085</v>
      </c>
    </row>
    <row r="19" spans="1:8" s="386" customFormat="1" ht="29.1" customHeight="1">
      <c r="A19" s="106" t="s">
        <v>173</v>
      </c>
      <c r="B19" s="590">
        <v>5</v>
      </c>
      <c r="C19" s="595">
        <v>148442</v>
      </c>
      <c r="D19" s="353">
        <v>664</v>
      </c>
      <c r="E19" s="353">
        <v>17199</v>
      </c>
      <c r="F19" s="353">
        <v>219</v>
      </c>
      <c r="G19" s="353">
        <v>18585</v>
      </c>
    </row>
    <row r="20" spans="1:8" s="386" customFormat="1" ht="29.1" customHeight="1">
      <c r="A20" s="106" t="s">
        <v>174</v>
      </c>
      <c r="B20" s="590">
        <v>5</v>
      </c>
      <c r="C20" s="595">
        <v>115383</v>
      </c>
      <c r="D20" s="353">
        <v>664</v>
      </c>
      <c r="E20" s="353">
        <v>14272</v>
      </c>
      <c r="F20" s="353">
        <v>219</v>
      </c>
      <c r="G20" s="353">
        <v>18229</v>
      </c>
    </row>
    <row r="21" spans="1:8" s="386" customFormat="1" ht="29.1" customHeight="1">
      <c r="A21" s="107" t="s">
        <v>175</v>
      </c>
      <c r="B21" s="590">
        <v>5</v>
      </c>
      <c r="C21" s="595">
        <v>101798</v>
      </c>
      <c r="D21" s="353">
        <v>664</v>
      </c>
      <c r="E21" s="353">
        <v>15671</v>
      </c>
      <c r="F21" s="353">
        <v>219</v>
      </c>
      <c r="G21" s="353">
        <v>20246</v>
      </c>
    </row>
    <row r="22" spans="1:8" s="386" customFormat="1" ht="29.1" customHeight="1">
      <c r="A22" s="106" t="s">
        <v>176</v>
      </c>
      <c r="B22" s="590">
        <v>5</v>
      </c>
      <c r="C22" s="595">
        <v>87698</v>
      </c>
      <c r="D22" s="353">
        <v>664</v>
      </c>
      <c r="E22" s="353">
        <v>12848</v>
      </c>
      <c r="F22" s="353">
        <v>219</v>
      </c>
      <c r="G22" s="353">
        <v>19202</v>
      </c>
    </row>
    <row r="23" spans="1:8" s="386" customFormat="1" ht="29.1" customHeight="1">
      <c r="A23" s="106" t="s">
        <v>177</v>
      </c>
      <c r="B23" s="590">
        <v>5</v>
      </c>
      <c r="C23" s="595">
        <v>82938</v>
      </c>
      <c r="D23" s="353">
        <v>664</v>
      </c>
      <c r="E23" s="353">
        <v>12395</v>
      </c>
      <c r="F23" s="353">
        <v>219</v>
      </c>
      <c r="G23" s="353">
        <v>20547</v>
      </c>
    </row>
    <row r="24" spans="1:8" s="386" customFormat="1" ht="29.1" customHeight="1">
      <c r="A24" s="106" t="s">
        <v>178</v>
      </c>
      <c r="B24" s="590">
        <v>5</v>
      </c>
      <c r="C24" s="595">
        <v>82353</v>
      </c>
      <c r="D24" s="353">
        <v>664</v>
      </c>
      <c r="E24" s="353">
        <v>17600</v>
      </c>
      <c r="F24" s="353">
        <v>219</v>
      </c>
      <c r="G24" s="353">
        <v>22552</v>
      </c>
    </row>
    <row r="25" spans="1:8" s="386" customFormat="1" ht="29.1" customHeight="1">
      <c r="A25" s="106" t="s">
        <v>179</v>
      </c>
      <c r="B25" s="590">
        <v>5</v>
      </c>
      <c r="C25" s="595">
        <v>85362</v>
      </c>
      <c r="D25" s="353">
        <v>664</v>
      </c>
      <c r="E25" s="353">
        <v>16134</v>
      </c>
      <c r="F25" s="353">
        <v>219</v>
      </c>
      <c r="G25" s="353">
        <v>19899</v>
      </c>
    </row>
    <row r="26" spans="1:8" s="386" customFormat="1" ht="29.1" customHeight="1">
      <c r="A26" s="106" t="s">
        <v>180</v>
      </c>
      <c r="B26" s="590">
        <v>5</v>
      </c>
      <c r="C26" s="595">
        <v>92596</v>
      </c>
      <c r="D26" s="353">
        <v>664</v>
      </c>
      <c r="E26" s="353">
        <v>16720</v>
      </c>
      <c r="F26" s="353">
        <v>219</v>
      </c>
      <c r="G26" s="353">
        <v>19520</v>
      </c>
    </row>
    <row r="27" spans="1:8" s="386" customFormat="1" ht="29.1" customHeight="1">
      <c r="A27" s="106" t="s">
        <v>181</v>
      </c>
      <c r="B27" s="590">
        <v>5</v>
      </c>
      <c r="C27" s="595">
        <v>131224</v>
      </c>
      <c r="D27" s="353">
        <v>664</v>
      </c>
      <c r="E27" s="353">
        <v>18451</v>
      </c>
      <c r="F27" s="353">
        <v>219</v>
      </c>
      <c r="G27" s="353">
        <v>18601</v>
      </c>
    </row>
    <row r="28" spans="1:8" s="386" customFormat="1" ht="29.1" customHeight="1" thickBot="1">
      <c r="A28" s="108" t="s">
        <v>182</v>
      </c>
      <c r="B28" s="591">
        <v>5</v>
      </c>
      <c r="C28" s="596">
        <v>176520</v>
      </c>
      <c r="D28" s="354">
        <v>664</v>
      </c>
      <c r="E28" s="353">
        <v>24859</v>
      </c>
      <c r="F28" s="354">
        <v>219</v>
      </c>
      <c r="G28" s="354">
        <v>19863</v>
      </c>
    </row>
    <row r="29" spans="1:8" s="120" customFormat="1" ht="11.1" customHeight="1">
      <c r="A29" s="612" t="s">
        <v>654</v>
      </c>
      <c r="B29" s="613"/>
      <c r="C29" s="614"/>
      <c r="D29" s="614"/>
      <c r="E29" s="615"/>
      <c r="F29" s="610"/>
      <c r="G29" s="611" t="s">
        <v>636</v>
      </c>
      <c r="H29" s="255"/>
    </row>
    <row r="30" spans="1:8" s="109" customFormat="1" ht="11.1" customHeight="1">
      <c r="A30" s="294" t="s">
        <v>655</v>
      </c>
      <c r="B30" s="295"/>
      <c r="C30" s="296"/>
      <c r="E30" s="296"/>
      <c r="G30" s="296"/>
    </row>
    <row r="31" spans="1:8" s="386" customFormat="1" ht="15.75" customHeight="1">
      <c r="A31" s="110"/>
      <c r="B31" s="314"/>
    </row>
    <row r="32" spans="1:8" s="386" customFormat="1" ht="11.25">
      <c r="A32" s="110"/>
      <c r="B32" s="314"/>
    </row>
    <row r="33" spans="1:2" s="386" customFormat="1" ht="11.25">
      <c r="A33" s="110"/>
      <c r="B33" s="314"/>
    </row>
    <row r="34" spans="1:2" s="386" customFormat="1" ht="11.25">
      <c r="A34" s="110"/>
      <c r="B34" s="314"/>
    </row>
    <row r="35" spans="1:2" s="386" customFormat="1" ht="11.25">
      <c r="A35" s="110"/>
      <c r="B35" s="314"/>
    </row>
    <row r="36" spans="1:2" s="386" customFormat="1" ht="11.25">
      <c r="A36" s="110"/>
      <c r="B36" s="314"/>
    </row>
    <row r="37" spans="1:2" s="386" customFormat="1" ht="11.25">
      <c r="A37" s="110"/>
      <c r="B37" s="314"/>
    </row>
    <row r="38" spans="1:2" s="386" customFormat="1" ht="11.25">
      <c r="A38" s="110"/>
      <c r="B38" s="314"/>
    </row>
    <row r="39" spans="1:2" s="386" customFormat="1" ht="11.25">
      <c r="A39" s="110"/>
      <c r="B39" s="314"/>
    </row>
    <row r="40" spans="1:2" s="386" customFormat="1" ht="11.25">
      <c r="A40" s="110"/>
      <c r="B40" s="314"/>
    </row>
    <row r="41" spans="1:2" s="386" customFormat="1" ht="11.25">
      <c r="A41" s="110"/>
      <c r="B41" s="314"/>
    </row>
    <row r="42" spans="1:2" s="386" customFormat="1" ht="11.25">
      <c r="A42" s="110"/>
      <c r="B42" s="314"/>
    </row>
    <row r="43" spans="1:2" s="386" customFormat="1" ht="11.25">
      <c r="A43" s="110"/>
      <c r="B43" s="314"/>
    </row>
    <row r="44" spans="1:2" s="386" customFormat="1" ht="11.25">
      <c r="A44" s="110"/>
      <c r="B44" s="314"/>
    </row>
    <row r="45" spans="1:2" s="386" customFormat="1" ht="11.25">
      <c r="A45" s="110"/>
      <c r="B45" s="314"/>
    </row>
    <row r="46" spans="1:2" s="386" customFormat="1" ht="11.25">
      <c r="A46" s="110"/>
      <c r="B46" s="314"/>
    </row>
    <row r="47" spans="1:2" s="386" customFormat="1" ht="11.25">
      <c r="B47" s="314"/>
    </row>
    <row r="48" spans="1:2" s="386" customFormat="1" ht="11.25">
      <c r="A48" s="314"/>
      <c r="B48" s="314"/>
    </row>
    <row r="49" spans="1:2" s="386" customFormat="1" ht="11.25">
      <c r="A49" s="314"/>
      <c r="B49" s="314"/>
    </row>
    <row r="50" spans="1:2" s="386" customFormat="1" ht="11.25">
      <c r="A50" s="314"/>
      <c r="B50" s="314"/>
    </row>
    <row r="51" spans="1:2" s="386" customFormat="1" ht="11.25">
      <c r="A51" s="314"/>
      <c r="B51" s="314"/>
    </row>
    <row r="52" spans="1:2" s="386" customFormat="1" ht="11.25">
      <c r="A52" s="314"/>
      <c r="B52" s="314"/>
    </row>
    <row r="53" spans="1:2" s="386" customFormat="1" ht="11.25">
      <c r="A53" s="314"/>
      <c r="B53" s="314"/>
    </row>
    <row r="54" spans="1:2" s="386" customFormat="1" ht="11.25">
      <c r="A54" s="314"/>
      <c r="B54" s="314"/>
    </row>
    <row r="55" spans="1:2" s="386" customFormat="1" ht="11.25">
      <c r="A55" s="314"/>
      <c r="B55" s="314"/>
    </row>
    <row r="56" spans="1:2" s="386" customFormat="1" ht="11.25">
      <c r="A56" s="314"/>
      <c r="B56" s="314"/>
    </row>
    <row r="57" spans="1:2" s="386" customFormat="1" ht="11.25">
      <c r="A57" s="314"/>
      <c r="B57" s="314"/>
    </row>
    <row r="58" spans="1:2" s="386" customFormat="1" ht="11.25">
      <c r="A58" s="314"/>
      <c r="B58" s="314"/>
    </row>
    <row r="59" spans="1:2" s="386" customFormat="1" ht="11.25">
      <c r="A59" s="314"/>
      <c r="B59" s="314"/>
    </row>
    <row r="60" spans="1:2" s="386" customFormat="1" ht="11.25">
      <c r="A60" s="314"/>
      <c r="B60" s="314"/>
    </row>
    <row r="61" spans="1:2" s="386" customFormat="1" ht="11.25">
      <c r="A61" s="314"/>
      <c r="B61" s="314"/>
    </row>
    <row r="62" spans="1:2" s="386" customFormat="1" ht="11.25">
      <c r="A62" s="314"/>
      <c r="B62" s="314"/>
    </row>
    <row r="63" spans="1:2" s="386" customFormat="1" ht="11.25">
      <c r="A63" s="314"/>
      <c r="B63" s="314"/>
    </row>
    <row r="64" spans="1:2" s="386" customFormat="1" ht="11.25">
      <c r="A64" s="314"/>
      <c r="B64" s="314"/>
    </row>
    <row r="65" spans="1:2" s="386" customFormat="1" ht="11.25">
      <c r="A65" s="314"/>
      <c r="B65" s="314"/>
    </row>
    <row r="66" spans="1:2" s="386" customFormat="1" ht="11.25">
      <c r="A66" s="314"/>
      <c r="B66" s="314"/>
    </row>
    <row r="67" spans="1:2" s="386" customFormat="1" ht="11.25">
      <c r="A67" s="314"/>
      <c r="B67" s="314"/>
    </row>
    <row r="68" spans="1:2" s="386" customFormat="1" ht="11.25">
      <c r="A68" s="314"/>
      <c r="B68" s="314"/>
    </row>
    <row r="69" spans="1:2" s="386" customFormat="1" ht="11.25">
      <c r="A69" s="314"/>
      <c r="B69" s="314"/>
    </row>
    <row r="70" spans="1:2" s="386" customFormat="1" ht="11.25">
      <c r="A70" s="314"/>
      <c r="B70" s="314"/>
    </row>
    <row r="71" spans="1:2" s="386" customFormat="1" ht="11.25">
      <c r="A71" s="314"/>
      <c r="B71" s="314"/>
    </row>
    <row r="72" spans="1:2" s="386" customFormat="1" ht="11.25">
      <c r="A72" s="314"/>
      <c r="B72" s="314"/>
    </row>
    <row r="73" spans="1:2" s="386" customFormat="1" ht="11.25">
      <c r="A73" s="314"/>
      <c r="B73" s="314"/>
    </row>
    <row r="74" spans="1:2" s="386" customFormat="1" ht="11.25">
      <c r="A74" s="314"/>
      <c r="B74" s="314"/>
    </row>
    <row r="75" spans="1:2" s="386" customFormat="1" ht="11.25">
      <c r="A75" s="314"/>
      <c r="B75" s="314"/>
    </row>
    <row r="76" spans="1:2" s="386" customFormat="1" ht="11.25">
      <c r="A76" s="314"/>
      <c r="B76" s="314"/>
    </row>
    <row r="77" spans="1:2" s="386" customFormat="1" ht="11.25">
      <c r="A77" s="314"/>
      <c r="B77" s="314"/>
    </row>
    <row r="78" spans="1:2" s="386" customFormat="1" ht="11.25">
      <c r="A78" s="314"/>
      <c r="B78" s="314"/>
    </row>
    <row r="79" spans="1:2" s="386" customFormat="1" ht="11.25">
      <c r="A79" s="314"/>
      <c r="B79" s="314"/>
    </row>
    <row r="80" spans="1:2" s="386" customFormat="1" ht="11.25">
      <c r="A80" s="314"/>
      <c r="B80" s="314"/>
    </row>
    <row r="81" spans="1:2" s="386" customFormat="1" ht="11.25">
      <c r="A81" s="314"/>
      <c r="B81" s="314"/>
    </row>
    <row r="82" spans="1:2" s="386" customFormat="1" ht="11.25">
      <c r="A82" s="314"/>
      <c r="B82" s="314"/>
    </row>
    <row r="83" spans="1:2" s="386" customFormat="1" ht="11.25">
      <c r="A83" s="314"/>
      <c r="B83" s="314"/>
    </row>
    <row r="84" spans="1:2" s="386" customFormat="1" ht="11.25">
      <c r="A84" s="314"/>
      <c r="B84" s="314"/>
    </row>
    <row r="85" spans="1:2" s="386" customFormat="1" ht="11.25">
      <c r="A85" s="314"/>
      <c r="B85" s="314"/>
    </row>
    <row r="86" spans="1:2" s="386" customFormat="1" ht="11.25">
      <c r="A86" s="314"/>
      <c r="B86" s="314"/>
    </row>
    <row r="87" spans="1:2" s="386" customFormat="1" ht="11.25">
      <c r="A87" s="314"/>
      <c r="B87" s="314"/>
    </row>
    <row r="88" spans="1:2" s="386" customFormat="1" ht="11.25">
      <c r="A88" s="314"/>
      <c r="B88" s="314"/>
    </row>
    <row r="89" spans="1:2" s="386" customFormat="1" ht="11.25">
      <c r="A89" s="314"/>
      <c r="B89" s="314"/>
    </row>
    <row r="90" spans="1:2" s="386" customFormat="1" ht="11.25">
      <c r="A90" s="314"/>
      <c r="B90" s="314"/>
    </row>
    <row r="91" spans="1:2" s="386" customFormat="1" ht="11.25">
      <c r="A91" s="314"/>
      <c r="B91" s="314"/>
    </row>
    <row r="92" spans="1:2" s="386" customFormat="1" ht="11.25">
      <c r="A92" s="314"/>
      <c r="B92" s="314"/>
    </row>
    <row r="93" spans="1:2" s="386" customFormat="1" ht="11.25">
      <c r="A93" s="314"/>
      <c r="B93" s="314"/>
    </row>
    <row r="94" spans="1:2" s="386" customFormat="1" ht="11.25">
      <c r="A94" s="314"/>
      <c r="B94" s="314"/>
    </row>
    <row r="95" spans="1:2" s="386" customFormat="1" ht="11.25">
      <c r="A95" s="314"/>
      <c r="B95" s="314"/>
    </row>
    <row r="96" spans="1:2" s="386" customFormat="1" ht="11.25">
      <c r="A96" s="314"/>
      <c r="B96" s="314"/>
    </row>
    <row r="97" spans="1:2" s="386" customFormat="1" ht="11.25">
      <c r="A97" s="314"/>
      <c r="B97" s="314"/>
    </row>
    <row r="98" spans="1:2" s="386" customFormat="1" ht="11.25">
      <c r="A98" s="314"/>
      <c r="B98" s="314"/>
    </row>
    <row r="99" spans="1:2" s="386" customFormat="1" ht="11.25">
      <c r="A99" s="314"/>
      <c r="B99" s="314"/>
    </row>
    <row r="100" spans="1:2" s="386" customFormat="1" ht="11.25">
      <c r="A100" s="314"/>
      <c r="B100" s="314"/>
    </row>
    <row r="101" spans="1:2" s="386" customFormat="1" ht="11.25">
      <c r="A101" s="314"/>
      <c r="B101" s="314"/>
    </row>
    <row r="102" spans="1:2" s="386" customFormat="1" ht="11.25">
      <c r="A102" s="314"/>
      <c r="B102" s="314"/>
    </row>
    <row r="103" spans="1:2" s="386" customFormat="1" ht="11.25">
      <c r="A103" s="314"/>
      <c r="B103" s="314"/>
    </row>
  </sheetData>
  <sheetProtection selectLockedCells="1"/>
  <mergeCells count="12">
    <mergeCell ref="A3:G3"/>
    <mergeCell ref="A4:G4"/>
    <mergeCell ref="A6:A10"/>
    <mergeCell ref="C8:C10"/>
    <mergeCell ref="D8:D10"/>
    <mergeCell ref="E8:E10"/>
    <mergeCell ref="F8:F10"/>
    <mergeCell ref="G8:G10"/>
    <mergeCell ref="F6:G7"/>
    <mergeCell ref="B6:C7"/>
    <mergeCell ref="D6:E7"/>
    <mergeCell ref="B8:B10"/>
  </mergeCells>
  <phoneticPr fontId="4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  <ignoredErrors>
    <ignoredError sqref="E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view="pageBreakPreview" topLeftCell="A7" zoomScaleNormal="100" zoomScaleSheetLayoutView="100" workbookViewId="0">
      <selection activeCell="I19" sqref="I19"/>
    </sheetView>
  </sheetViews>
  <sheetFormatPr defaultRowHeight="14.25"/>
  <cols>
    <col min="1" max="1" width="9.375" style="29" customWidth="1"/>
    <col min="2" max="2" width="8.625" style="252" customWidth="1"/>
    <col min="3" max="3" width="8.375" style="251" customWidth="1"/>
    <col min="4" max="4" width="8.625" style="251" customWidth="1"/>
    <col min="5" max="5" width="7.75" style="251" customWidth="1"/>
    <col min="6" max="6" width="6.625" style="251" customWidth="1"/>
    <col min="7" max="7" width="7" style="251" customWidth="1"/>
    <col min="8" max="8" width="8.875" style="251" customWidth="1"/>
    <col min="9" max="9" width="9.125" style="251" customWidth="1"/>
    <col min="10" max="10" width="7.875" style="251" customWidth="1"/>
    <col min="11" max="16384" width="9" style="251"/>
  </cols>
  <sheetData>
    <row r="1" spans="1:10" s="363" customFormat="1" ht="14.1" customHeight="1">
      <c r="A1" s="369"/>
      <c r="B1" s="368"/>
      <c r="J1" s="366" t="s">
        <v>514</v>
      </c>
    </row>
    <row r="2" spans="1:10" ht="14.1" customHeight="1">
      <c r="A2" s="111"/>
    </row>
    <row r="3" spans="1:10" s="387" customFormat="1" ht="20.100000000000001" customHeight="1">
      <c r="A3" s="641" t="s">
        <v>183</v>
      </c>
      <c r="B3" s="641"/>
      <c r="C3" s="641"/>
      <c r="D3" s="641"/>
      <c r="E3" s="641"/>
      <c r="F3" s="641"/>
      <c r="G3" s="641"/>
      <c r="H3" s="641"/>
      <c r="I3" s="641"/>
      <c r="J3" s="641"/>
    </row>
    <row r="4" spans="1:10" s="384" customFormat="1" ht="24" customHeight="1">
      <c r="A4" s="729" t="s">
        <v>184</v>
      </c>
      <c r="B4" s="729"/>
      <c r="C4" s="729"/>
      <c r="D4" s="729"/>
      <c r="E4" s="729"/>
      <c r="F4" s="729"/>
      <c r="G4" s="729"/>
      <c r="H4" s="729"/>
      <c r="I4" s="729"/>
      <c r="J4" s="729"/>
    </row>
    <row r="5" spans="1:10" s="316" customFormat="1" ht="18" customHeight="1" thickBot="1">
      <c r="A5" s="306" t="s">
        <v>185</v>
      </c>
      <c r="J5" s="19" t="s">
        <v>186</v>
      </c>
    </row>
    <row r="6" spans="1:10" s="386" customFormat="1" ht="13.5" customHeight="1">
      <c r="A6" s="730" t="s">
        <v>164</v>
      </c>
      <c r="B6" s="739" t="s">
        <v>187</v>
      </c>
      <c r="C6" s="742" t="s">
        <v>48</v>
      </c>
      <c r="D6" s="742"/>
      <c r="E6" s="748" t="s">
        <v>188</v>
      </c>
      <c r="F6" s="748" t="s">
        <v>189</v>
      </c>
      <c r="G6" s="748" t="s">
        <v>49</v>
      </c>
      <c r="H6" s="750" t="s">
        <v>276</v>
      </c>
      <c r="I6" s="750" t="s">
        <v>190</v>
      </c>
      <c r="J6" s="753" t="s">
        <v>191</v>
      </c>
    </row>
    <row r="7" spans="1:10" s="386" customFormat="1" ht="13.5" customHeight="1">
      <c r="A7" s="731"/>
      <c r="B7" s="740"/>
      <c r="C7" s="743"/>
      <c r="D7" s="744"/>
      <c r="E7" s="746"/>
      <c r="F7" s="746"/>
      <c r="G7" s="746"/>
      <c r="H7" s="751"/>
      <c r="I7" s="751"/>
      <c r="J7" s="754"/>
    </row>
    <row r="8" spans="1:10" s="386" customFormat="1" ht="13.5" customHeight="1">
      <c r="A8" s="731"/>
      <c r="B8" s="740"/>
      <c r="C8" s="745"/>
      <c r="D8" s="746" t="s">
        <v>576</v>
      </c>
      <c r="E8" s="746"/>
      <c r="F8" s="746"/>
      <c r="G8" s="746"/>
      <c r="H8" s="751"/>
      <c r="I8" s="751"/>
      <c r="J8" s="754"/>
    </row>
    <row r="9" spans="1:10" s="386" customFormat="1" ht="13.5" customHeight="1">
      <c r="A9" s="732"/>
      <c r="B9" s="741"/>
      <c r="C9" s="651"/>
      <c r="D9" s="747"/>
      <c r="E9" s="749"/>
      <c r="F9" s="749"/>
      <c r="G9" s="749"/>
      <c r="H9" s="752"/>
      <c r="I9" s="752"/>
      <c r="J9" s="755"/>
    </row>
    <row r="10" spans="1:10" s="386" customFormat="1" ht="29.85" customHeight="1">
      <c r="A10" s="95" t="s">
        <v>412</v>
      </c>
      <c r="B10" s="342">
        <v>622918</v>
      </c>
      <c r="C10" s="342">
        <v>603139</v>
      </c>
      <c r="D10" s="342">
        <v>64909</v>
      </c>
      <c r="E10" s="342">
        <v>14586</v>
      </c>
      <c r="F10" s="342">
        <v>4342</v>
      </c>
      <c r="G10" s="342">
        <v>830</v>
      </c>
      <c r="H10" s="96">
        <v>7</v>
      </c>
      <c r="I10" s="96">
        <v>8</v>
      </c>
      <c r="J10" s="96">
        <v>6</v>
      </c>
    </row>
    <row r="11" spans="1:10" s="386" customFormat="1" ht="29.85" customHeight="1">
      <c r="A11" s="95" t="s">
        <v>507</v>
      </c>
      <c r="B11" s="342">
        <v>657922</v>
      </c>
      <c r="C11" s="342">
        <v>636969</v>
      </c>
      <c r="D11" s="342">
        <v>612225</v>
      </c>
      <c r="E11" s="342">
        <v>15303</v>
      </c>
      <c r="F11" s="342">
        <v>4734</v>
      </c>
      <c r="G11" s="342">
        <v>895</v>
      </c>
      <c r="H11" s="96">
        <v>7</v>
      </c>
      <c r="I11" s="96">
        <v>8</v>
      </c>
      <c r="J11" s="96">
        <v>6</v>
      </c>
    </row>
    <row r="12" spans="1:10" s="386" customFormat="1" ht="29.85" customHeight="1">
      <c r="A12" s="95" t="s">
        <v>508</v>
      </c>
      <c r="B12" s="342">
        <v>696891</v>
      </c>
      <c r="C12" s="342">
        <v>674713</v>
      </c>
      <c r="D12" s="342">
        <v>653787</v>
      </c>
      <c r="E12" s="342">
        <v>16098</v>
      </c>
      <c r="F12" s="342">
        <v>5191</v>
      </c>
      <c r="G12" s="342">
        <v>867</v>
      </c>
      <c r="H12" s="96">
        <v>8</v>
      </c>
      <c r="I12" s="96">
        <v>8</v>
      </c>
      <c r="J12" s="96">
        <v>6</v>
      </c>
    </row>
    <row r="13" spans="1:10" s="540" customFormat="1" ht="29.85" customHeight="1">
      <c r="A13" s="95" t="s">
        <v>531</v>
      </c>
      <c r="B13" s="342">
        <v>733479</v>
      </c>
      <c r="C13" s="342">
        <v>710828</v>
      </c>
      <c r="D13" s="342">
        <v>689541</v>
      </c>
      <c r="E13" s="342">
        <v>16439</v>
      </c>
      <c r="F13" s="342">
        <v>5339</v>
      </c>
      <c r="G13" s="342">
        <v>850</v>
      </c>
      <c r="H13" s="96">
        <v>9</v>
      </c>
      <c r="I13" s="96">
        <v>8</v>
      </c>
      <c r="J13" s="96">
        <v>6</v>
      </c>
    </row>
    <row r="14" spans="1:10" s="21" customFormat="1" ht="29.85" customHeight="1">
      <c r="A14" s="98">
        <v>2017</v>
      </c>
      <c r="B14" s="343">
        <f>C14+E14+F14+G14+H14+I14+J14</f>
        <v>764600</v>
      </c>
      <c r="C14" s="343">
        <f t="shared" ref="C14:J14" si="0">C27</f>
        <v>741526</v>
      </c>
      <c r="D14" s="343">
        <f t="shared" si="0"/>
        <v>722147</v>
      </c>
      <c r="E14" s="343">
        <f t="shared" si="0"/>
        <v>16676</v>
      </c>
      <c r="F14" s="343">
        <f t="shared" si="0"/>
        <v>5540</v>
      </c>
      <c r="G14" s="343">
        <f t="shared" si="0"/>
        <v>837</v>
      </c>
      <c r="H14" s="99">
        <f t="shared" si="0"/>
        <v>8</v>
      </c>
      <c r="I14" s="99">
        <f t="shared" si="0"/>
        <v>7</v>
      </c>
      <c r="J14" s="99">
        <f t="shared" si="0"/>
        <v>6</v>
      </c>
    </row>
    <row r="15" spans="1:10" s="386" customFormat="1" ht="9" customHeight="1">
      <c r="A15" s="95"/>
      <c r="B15" s="342"/>
      <c r="C15" s="342"/>
      <c r="D15" s="343"/>
      <c r="E15" s="342"/>
      <c r="F15" s="342"/>
      <c r="G15" s="342"/>
      <c r="H15" s="89"/>
      <c r="I15" s="89"/>
      <c r="J15" s="89"/>
    </row>
    <row r="16" spans="1:10" s="386" customFormat="1" ht="27.95" customHeight="1">
      <c r="A16" s="106" t="s">
        <v>171</v>
      </c>
      <c r="B16" s="344">
        <f t="shared" ref="B16:B26" si="1">C16+E16+F16+G16+H16+I16+J16</f>
        <v>735230</v>
      </c>
      <c r="C16" s="592">
        <v>712515</v>
      </c>
      <c r="D16" s="592">
        <v>692823</v>
      </c>
      <c r="E16" s="592">
        <v>16510</v>
      </c>
      <c r="F16" s="592">
        <v>5341</v>
      </c>
      <c r="G16" s="592">
        <v>841</v>
      </c>
      <c r="H16" s="593">
        <v>9</v>
      </c>
      <c r="I16" s="593">
        <v>8</v>
      </c>
      <c r="J16" s="593">
        <v>6</v>
      </c>
    </row>
    <row r="17" spans="1:10" s="386" customFormat="1" ht="27.95" customHeight="1">
      <c r="A17" s="106" t="s">
        <v>172</v>
      </c>
      <c r="B17" s="344">
        <f t="shared" si="1"/>
        <v>735628</v>
      </c>
      <c r="C17" s="592">
        <v>712914</v>
      </c>
      <c r="D17" s="592">
        <v>693266</v>
      </c>
      <c r="E17" s="592">
        <v>16483</v>
      </c>
      <c r="F17" s="592">
        <v>5368</v>
      </c>
      <c r="G17" s="592">
        <v>841</v>
      </c>
      <c r="H17" s="593">
        <v>8</v>
      </c>
      <c r="I17" s="593">
        <v>8</v>
      </c>
      <c r="J17" s="593">
        <v>6</v>
      </c>
    </row>
    <row r="18" spans="1:10" s="386" customFormat="1" ht="27.95" customHeight="1">
      <c r="A18" s="106" t="s">
        <v>173</v>
      </c>
      <c r="B18" s="344">
        <f t="shared" si="1"/>
        <v>735723</v>
      </c>
      <c r="C18" s="592">
        <v>713016</v>
      </c>
      <c r="D18" s="592">
        <v>693014</v>
      </c>
      <c r="E18" s="592">
        <v>16452</v>
      </c>
      <c r="F18" s="592">
        <v>5399</v>
      </c>
      <c r="G18" s="592">
        <v>833</v>
      </c>
      <c r="H18" s="593">
        <v>9</v>
      </c>
      <c r="I18" s="593">
        <v>8</v>
      </c>
      <c r="J18" s="593">
        <v>6</v>
      </c>
    </row>
    <row r="19" spans="1:10" s="386" customFormat="1" ht="27.95" customHeight="1">
      <c r="A19" s="106" t="s">
        <v>174</v>
      </c>
      <c r="B19" s="344">
        <f t="shared" si="1"/>
        <v>736241</v>
      </c>
      <c r="C19" s="592">
        <v>713511</v>
      </c>
      <c r="D19" s="592">
        <v>693319</v>
      </c>
      <c r="E19" s="592">
        <v>16457</v>
      </c>
      <c r="F19" s="592">
        <v>5417</v>
      </c>
      <c r="G19" s="592">
        <v>834</v>
      </c>
      <c r="H19" s="593">
        <v>8</v>
      </c>
      <c r="I19" s="593">
        <v>8</v>
      </c>
      <c r="J19" s="593">
        <v>6</v>
      </c>
    </row>
    <row r="20" spans="1:10" s="386" customFormat="1" ht="27.95" customHeight="1">
      <c r="A20" s="107" t="s">
        <v>175</v>
      </c>
      <c r="B20" s="344">
        <f t="shared" si="1"/>
        <v>733935</v>
      </c>
      <c r="C20" s="592">
        <v>711199</v>
      </c>
      <c r="D20" s="592">
        <v>691072</v>
      </c>
      <c r="E20" s="592">
        <v>16467</v>
      </c>
      <c r="F20" s="592">
        <v>5418</v>
      </c>
      <c r="G20" s="592">
        <v>829</v>
      </c>
      <c r="H20" s="593">
        <v>8</v>
      </c>
      <c r="I20" s="593">
        <v>8</v>
      </c>
      <c r="J20" s="593">
        <v>6</v>
      </c>
    </row>
    <row r="21" spans="1:10" s="386" customFormat="1" ht="27.95" customHeight="1">
      <c r="A21" s="106" t="s">
        <v>176</v>
      </c>
      <c r="B21" s="344">
        <f t="shared" si="1"/>
        <v>737356</v>
      </c>
      <c r="C21" s="592">
        <v>714589</v>
      </c>
      <c r="D21" s="592">
        <v>694306</v>
      </c>
      <c r="E21" s="592">
        <v>16481</v>
      </c>
      <c r="F21" s="592">
        <v>5430</v>
      </c>
      <c r="G21" s="592">
        <v>834</v>
      </c>
      <c r="H21" s="593">
        <v>8</v>
      </c>
      <c r="I21" s="593">
        <v>8</v>
      </c>
      <c r="J21" s="593">
        <v>6</v>
      </c>
    </row>
    <row r="22" spans="1:10" s="386" customFormat="1" ht="27.95" customHeight="1">
      <c r="A22" s="106" t="s">
        <v>177</v>
      </c>
      <c r="B22" s="344">
        <f t="shared" si="1"/>
        <v>740985</v>
      </c>
      <c r="C22" s="592">
        <v>718232</v>
      </c>
      <c r="D22" s="592">
        <v>698011</v>
      </c>
      <c r="E22" s="592">
        <v>16466</v>
      </c>
      <c r="F22" s="592">
        <v>5428</v>
      </c>
      <c r="G22" s="592">
        <v>837</v>
      </c>
      <c r="H22" s="593">
        <v>8</v>
      </c>
      <c r="I22" s="593">
        <v>8</v>
      </c>
      <c r="J22" s="593">
        <v>6</v>
      </c>
    </row>
    <row r="23" spans="1:10" s="386" customFormat="1" ht="27.95" customHeight="1">
      <c r="A23" s="106" t="s">
        <v>178</v>
      </c>
      <c r="B23" s="344">
        <f t="shared" si="1"/>
        <v>747759</v>
      </c>
      <c r="C23" s="592">
        <v>724964</v>
      </c>
      <c r="D23" s="592">
        <v>704758</v>
      </c>
      <c r="E23" s="592">
        <v>16478</v>
      </c>
      <c r="F23" s="592">
        <v>5460</v>
      </c>
      <c r="G23" s="592">
        <v>835</v>
      </c>
      <c r="H23" s="593">
        <v>8</v>
      </c>
      <c r="I23" s="593">
        <v>8</v>
      </c>
      <c r="J23" s="593">
        <v>6</v>
      </c>
    </row>
    <row r="24" spans="1:10" s="386" customFormat="1" ht="27.95" customHeight="1">
      <c r="A24" s="106" t="s">
        <v>179</v>
      </c>
      <c r="B24" s="344">
        <f t="shared" si="1"/>
        <v>750732</v>
      </c>
      <c r="C24" s="592">
        <v>727867</v>
      </c>
      <c r="D24" s="592">
        <v>707625</v>
      </c>
      <c r="E24" s="592">
        <v>16534</v>
      </c>
      <c r="F24" s="592">
        <v>5476</v>
      </c>
      <c r="G24" s="592">
        <v>833</v>
      </c>
      <c r="H24" s="593">
        <v>8</v>
      </c>
      <c r="I24" s="593">
        <v>8</v>
      </c>
      <c r="J24" s="593">
        <v>6</v>
      </c>
    </row>
    <row r="25" spans="1:10" s="386" customFormat="1" ht="27.95" customHeight="1">
      <c r="A25" s="106" t="s">
        <v>180</v>
      </c>
      <c r="B25" s="344">
        <f t="shared" si="1"/>
        <v>755328</v>
      </c>
      <c r="C25" s="592">
        <v>732452</v>
      </c>
      <c r="D25" s="592">
        <v>711250</v>
      </c>
      <c r="E25" s="592">
        <v>16529</v>
      </c>
      <c r="F25" s="592">
        <v>5487</v>
      </c>
      <c r="G25" s="592">
        <v>838</v>
      </c>
      <c r="H25" s="593">
        <v>8</v>
      </c>
      <c r="I25" s="593">
        <v>8</v>
      </c>
      <c r="J25" s="593">
        <v>6</v>
      </c>
    </row>
    <row r="26" spans="1:10" s="386" customFormat="1" ht="27.95" customHeight="1">
      <c r="A26" s="106" t="s">
        <v>181</v>
      </c>
      <c r="B26" s="344">
        <f t="shared" si="1"/>
        <v>759786</v>
      </c>
      <c r="C26" s="592">
        <v>736807</v>
      </c>
      <c r="D26" s="592">
        <v>717351</v>
      </c>
      <c r="E26" s="592">
        <v>16588</v>
      </c>
      <c r="F26" s="592">
        <v>5533</v>
      </c>
      <c r="G26" s="592">
        <v>836</v>
      </c>
      <c r="H26" s="593">
        <v>8</v>
      </c>
      <c r="I26" s="593">
        <v>8</v>
      </c>
      <c r="J26" s="593">
        <v>6</v>
      </c>
    </row>
    <row r="27" spans="1:10" s="386" customFormat="1" ht="27.95" customHeight="1" thickBot="1">
      <c r="A27" s="108" t="s">
        <v>182</v>
      </c>
      <c r="B27" s="345">
        <f>C27+E27+F27+G27+H27+I27+J27</f>
        <v>764600</v>
      </c>
      <c r="C27" s="594">
        <v>741526</v>
      </c>
      <c r="D27" s="594">
        <v>722147</v>
      </c>
      <c r="E27" s="594">
        <v>16676</v>
      </c>
      <c r="F27" s="594">
        <v>5540</v>
      </c>
      <c r="G27" s="594">
        <v>837</v>
      </c>
      <c r="H27" s="591">
        <v>8</v>
      </c>
      <c r="I27" s="591">
        <v>7</v>
      </c>
      <c r="J27" s="591">
        <v>6</v>
      </c>
    </row>
    <row r="28" spans="1:10" s="28" customFormat="1" ht="12" customHeight="1">
      <c r="A28" s="607" t="s">
        <v>656</v>
      </c>
      <c r="B28" s="608"/>
      <c r="C28" s="607"/>
      <c r="D28" s="607"/>
      <c r="E28" s="607"/>
      <c r="F28" s="607"/>
      <c r="G28" s="607"/>
      <c r="H28" s="609"/>
      <c r="I28" s="610"/>
      <c r="J28" s="611" t="s">
        <v>636</v>
      </c>
    </row>
    <row r="29" spans="1:10" s="113" customFormat="1" ht="12" customHeight="1">
      <c r="A29" s="292" t="s">
        <v>192</v>
      </c>
      <c r="B29" s="274"/>
    </row>
    <row r="30" spans="1:10" s="109" customFormat="1" ht="12" customHeight="1">
      <c r="A30" s="292" t="s">
        <v>680</v>
      </c>
      <c r="B30" s="293"/>
    </row>
    <row r="31" spans="1:10" s="386" customFormat="1" ht="12" customHeight="1">
      <c r="A31" s="292" t="s">
        <v>681</v>
      </c>
      <c r="B31" s="265"/>
      <c r="C31" s="266"/>
      <c r="D31" s="266"/>
      <c r="E31" s="266"/>
      <c r="F31" s="266"/>
      <c r="G31" s="266"/>
      <c r="H31" s="266"/>
      <c r="I31" s="266"/>
      <c r="J31" s="266"/>
    </row>
    <row r="32" spans="1:10" s="386" customFormat="1" ht="11.25">
      <c r="A32" s="110"/>
      <c r="B32" s="314"/>
    </row>
    <row r="33" spans="1:2" s="386" customFormat="1" ht="11.25">
      <c r="A33" s="110"/>
      <c r="B33" s="314"/>
    </row>
    <row r="34" spans="1:2" s="386" customFormat="1" ht="11.25">
      <c r="A34" s="110"/>
      <c r="B34" s="314"/>
    </row>
    <row r="35" spans="1:2" s="386" customFormat="1" ht="11.25">
      <c r="A35" s="110"/>
      <c r="B35" s="314"/>
    </row>
    <row r="36" spans="1:2" s="386" customFormat="1" ht="11.25">
      <c r="A36" s="110"/>
      <c r="B36" s="314"/>
    </row>
    <row r="37" spans="1:2" s="386" customFormat="1" ht="11.25">
      <c r="A37" s="110"/>
      <c r="B37" s="314"/>
    </row>
    <row r="38" spans="1:2" s="386" customFormat="1" ht="11.25">
      <c r="A38" s="110"/>
      <c r="B38" s="314"/>
    </row>
    <row r="39" spans="1:2" s="386" customFormat="1" ht="11.25">
      <c r="A39" s="110"/>
      <c r="B39" s="314"/>
    </row>
    <row r="40" spans="1:2" s="386" customFormat="1" ht="11.25">
      <c r="A40" s="110"/>
      <c r="B40" s="314"/>
    </row>
    <row r="41" spans="1:2" s="386" customFormat="1" ht="11.25">
      <c r="A41" s="110"/>
      <c r="B41" s="314"/>
    </row>
    <row r="42" spans="1:2" s="386" customFormat="1" ht="11.25">
      <c r="A42" s="110"/>
      <c r="B42" s="314"/>
    </row>
    <row r="43" spans="1:2" s="386" customFormat="1" ht="11.25">
      <c r="A43" s="110"/>
      <c r="B43" s="314"/>
    </row>
    <row r="44" spans="1:2" s="386" customFormat="1" ht="11.25">
      <c r="A44" s="110"/>
      <c r="B44" s="314"/>
    </row>
    <row r="45" spans="1:2" s="386" customFormat="1" ht="11.25">
      <c r="A45" s="110"/>
      <c r="B45" s="314"/>
    </row>
    <row r="46" spans="1:2" s="386" customFormat="1" ht="11.25">
      <c r="B46" s="314"/>
    </row>
    <row r="47" spans="1:2" s="386" customFormat="1" ht="11.25">
      <c r="A47" s="314"/>
      <c r="B47" s="314"/>
    </row>
    <row r="48" spans="1:2" s="386" customFormat="1" ht="11.25">
      <c r="A48" s="314"/>
      <c r="B48" s="314"/>
    </row>
    <row r="49" spans="1:2" s="386" customFormat="1" ht="11.25">
      <c r="A49" s="314"/>
      <c r="B49" s="314"/>
    </row>
    <row r="50" spans="1:2" s="386" customFormat="1" ht="11.25">
      <c r="A50" s="314"/>
      <c r="B50" s="314"/>
    </row>
    <row r="51" spans="1:2" s="386" customFormat="1" ht="11.25">
      <c r="A51" s="314"/>
      <c r="B51" s="314"/>
    </row>
    <row r="52" spans="1:2" s="386" customFormat="1" ht="11.25">
      <c r="A52" s="314"/>
      <c r="B52" s="314"/>
    </row>
    <row r="53" spans="1:2" s="386" customFormat="1" ht="11.25">
      <c r="A53" s="314"/>
      <c r="B53" s="314"/>
    </row>
    <row r="54" spans="1:2" s="386" customFormat="1" ht="11.25">
      <c r="A54" s="314"/>
      <c r="B54" s="314"/>
    </row>
    <row r="55" spans="1:2" s="386" customFormat="1" ht="11.25">
      <c r="A55" s="314"/>
      <c r="B55" s="314"/>
    </row>
    <row r="56" spans="1:2" s="386" customFormat="1" ht="11.25">
      <c r="A56" s="314"/>
      <c r="B56" s="314"/>
    </row>
    <row r="57" spans="1:2" s="386" customFormat="1" ht="11.25">
      <c r="A57" s="314"/>
      <c r="B57" s="314"/>
    </row>
    <row r="58" spans="1:2" s="386" customFormat="1" ht="11.25">
      <c r="A58" s="314"/>
      <c r="B58" s="314"/>
    </row>
    <row r="59" spans="1:2" s="386" customFormat="1" ht="11.25">
      <c r="A59" s="314"/>
      <c r="B59" s="314"/>
    </row>
    <row r="60" spans="1:2" s="386" customFormat="1" ht="11.25">
      <c r="A60" s="314"/>
      <c r="B60" s="314"/>
    </row>
    <row r="61" spans="1:2" s="386" customFormat="1" ht="11.25">
      <c r="A61" s="314"/>
      <c r="B61" s="314"/>
    </row>
    <row r="62" spans="1:2" s="386" customFormat="1" ht="11.25">
      <c r="A62" s="314"/>
      <c r="B62" s="314"/>
    </row>
    <row r="63" spans="1:2" s="386" customFormat="1" ht="11.25">
      <c r="A63" s="314"/>
      <c r="B63" s="314"/>
    </row>
    <row r="64" spans="1:2" s="386" customFormat="1" ht="11.25">
      <c r="A64" s="314"/>
      <c r="B64" s="314"/>
    </row>
    <row r="65" spans="1:2" s="386" customFormat="1" ht="11.25">
      <c r="A65" s="314"/>
      <c r="B65" s="314"/>
    </row>
    <row r="66" spans="1:2" s="386" customFormat="1" ht="11.25">
      <c r="A66" s="314"/>
      <c r="B66" s="314"/>
    </row>
    <row r="67" spans="1:2" s="386" customFormat="1" ht="11.25">
      <c r="A67" s="314"/>
      <c r="B67" s="314"/>
    </row>
    <row r="68" spans="1:2" s="386" customFormat="1" ht="11.25">
      <c r="A68" s="314"/>
      <c r="B68" s="314"/>
    </row>
    <row r="69" spans="1:2" s="386" customFormat="1" ht="11.25">
      <c r="A69" s="314"/>
      <c r="B69" s="314"/>
    </row>
    <row r="70" spans="1:2" s="386" customFormat="1" ht="11.25">
      <c r="A70" s="314"/>
      <c r="B70" s="314"/>
    </row>
    <row r="71" spans="1:2" s="386" customFormat="1" ht="11.25">
      <c r="A71" s="314"/>
      <c r="B71" s="314"/>
    </row>
    <row r="72" spans="1:2" s="386" customFormat="1" ht="11.25">
      <c r="A72" s="314"/>
      <c r="B72" s="314"/>
    </row>
    <row r="73" spans="1:2" s="386" customFormat="1" ht="11.25">
      <c r="A73" s="314"/>
      <c r="B73" s="314"/>
    </row>
    <row r="74" spans="1:2" s="386" customFormat="1" ht="11.25">
      <c r="A74" s="314"/>
      <c r="B74" s="314"/>
    </row>
    <row r="75" spans="1:2" s="386" customFormat="1" ht="11.25">
      <c r="A75" s="314"/>
      <c r="B75" s="314"/>
    </row>
    <row r="76" spans="1:2" s="386" customFormat="1" ht="11.25">
      <c r="A76" s="314"/>
      <c r="B76" s="314"/>
    </row>
    <row r="77" spans="1:2" s="386" customFormat="1" ht="11.25">
      <c r="A77" s="314"/>
      <c r="B77" s="314"/>
    </row>
    <row r="78" spans="1:2" s="386" customFormat="1" ht="11.25">
      <c r="A78" s="314"/>
      <c r="B78" s="314"/>
    </row>
    <row r="79" spans="1:2" s="386" customFormat="1" ht="11.25">
      <c r="A79" s="314"/>
      <c r="B79" s="314"/>
    </row>
    <row r="80" spans="1:2" s="386" customFormat="1" ht="11.25">
      <c r="A80" s="314"/>
      <c r="B80" s="314"/>
    </row>
    <row r="81" spans="1:2" s="386" customFormat="1" ht="11.25">
      <c r="A81" s="314"/>
      <c r="B81" s="314"/>
    </row>
    <row r="82" spans="1:2" s="386" customFormat="1" ht="11.25">
      <c r="A82" s="314"/>
      <c r="B82" s="314"/>
    </row>
    <row r="83" spans="1:2" s="386" customFormat="1" ht="11.25">
      <c r="A83" s="314"/>
      <c r="B83" s="314"/>
    </row>
    <row r="84" spans="1:2" s="386" customFormat="1" ht="11.25">
      <c r="A84" s="314"/>
      <c r="B84" s="314"/>
    </row>
    <row r="85" spans="1:2" s="386" customFormat="1" ht="11.25">
      <c r="A85" s="314"/>
      <c r="B85" s="314"/>
    </row>
    <row r="86" spans="1:2" s="386" customFormat="1" ht="11.25">
      <c r="A86" s="314"/>
      <c r="B86" s="314"/>
    </row>
    <row r="87" spans="1:2" s="386" customFormat="1" ht="11.25">
      <c r="A87" s="314"/>
      <c r="B87" s="314"/>
    </row>
    <row r="88" spans="1:2" s="386" customFormat="1" ht="11.25">
      <c r="A88" s="314"/>
      <c r="B88" s="314"/>
    </row>
    <row r="89" spans="1:2" s="386" customFormat="1" ht="11.25">
      <c r="A89" s="314"/>
      <c r="B89" s="314"/>
    </row>
    <row r="90" spans="1:2" s="386" customFormat="1" ht="11.25">
      <c r="A90" s="314"/>
      <c r="B90" s="314"/>
    </row>
    <row r="91" spans="1:2" s="386" customFormat="1" ht="11.25">
      <c r="A91" s="314"/>
      <c r="B91" s="314"/>
    </row>
    <row r="92" spans="1:2" s="386" customFormat="1" ht="11.25">
      <c r="A92" s="314"/>
      <c r="B92" s="314"/>
    </row>
    <row r="93" spans="1:2" s="386" customFormat="1" ht="11.25">
      <c r="A93" s="314"/>
      <c r="B93" s="314"/>
    </row>
    <row r="94" spans="1:2" s="386" customFormat="1" ht="11.25">
      <c r="A94" s="314"/>
      <c r="B94" s="314"/>
    </row>
    <row r="95" spans="1:2" s="386" customFormat="1" ht="11.25">
      <c r="A95" s="314"/>
      <c r="B95" s="314"/>
    </row>
    <row r="96" spans="1:2" s="386" customFormat="1" ht="11.25">
      <c r="A96" s="314"/>
      <c r="B96" s="314"/>
    </row>
    <row r="97" spans="1:2" s="386" customFormat="1" ht="11.25">
      <c r="A97" s="314"/>
      <c r="B97" s="314"/>
    </row>
    <row r="98" spans="1:2" s="386" customFormat="1" ht="11.25">
      <c r="A98" s="314"/>
      <c r="B98" s="314"/>
    </row>
    <row r="99" spans="1:2" s="386" customFormat="1" ht="11.25">
      <c r="A99" s="314"/>
      <c r="B99" s="314"/>
    </row>
    <row r="100" spans="1:2" s="386" customFormat="1" ht="11.25">
      <c r="A100" s="314"/>
      <c r="B100" s="314"/>
    </row>
    <row r="101" spans="1:2" s="386" customFormat="1" ht="11.25">
      <c r="A101" s="314"/>
      <c r="B101" s="314"/>
    </row>
    <row r="102" spans="1:2" s="386" customFormat="1" ht="11.25">
      <c r="A102" s="314"/>
      <c r="B102" s="314"/>
    </row>
  </sheetData>
  <sheetProtection selectLockedCells="1"/>
  <mergeCells count="13">
    <mergeCell ref="A3:J3"/>
    <mergeCell ref="A4:J4"/>
    <mergeCell ref="A6:A9"/>
    <mergeCell ref="B6:B9"/>
    <mergeCell ref="C6:D7"/>
    <mergeCell ref="C8:C9"/>
    <mergeCell ref="D8:D9"/>
    <mergeCell ref="E6:E9"/>
    <mergeCell ref="F6:F9"/>
    <mergeCell ref="G6:G9"/>
    <mergeCell ref="H6:H9"/>
    <mergeCell ref="I6:I9"/>
    <mergeCell ref="J6:J9"/>
  </mergeCells>
  <phoneticPr fontId="4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view="pageBreakPreview" topLeftCell="A7" zoomScaleNormal="100" zoomScaleSheetLayoutView="100" workbookViewId="0">
      <selection activeCell="H22" sqref="H22"/>
    </sheetView>
  </sheetViews>
  <sheetFormatPr defaultRowHeight="14.25"/>
  <cols>
    <col min="1" max="1" width="11.125" style="29" customWidth="1"/>
    <col min="2" max="2" width="23.375" style="252" customWidth="1"/>
    <col min="3" max="4" width="24" style="251" customWidth="1"/>
    <col min="5" max="16384" width="9" style="251"/>
  </cols>
  <sheetData>
    <row r="1" spans="1:5" s="363" customFormat="1" ht="14.1" customHeight="1">
      <c r="A1" s="356" t="s">
        <v>502</v>
      </c>
      <c r="B1" s="368"/>
    </row>
    <row r="2" spans="1:5" ht="14.1" customHeight="1">
      <c r="A2" s="82"/>
    </row>
    <row r="3" spans="1:5" s="387" customFormat="1" ht="20.100000000000001" customHeight="1">
      <c r="A3" s="641" t="s">
        <v>503</v>
      </c>
      <c r="B3" s="641"/>
      <c r="C3" s="641"/>
      <c r="D3" s="641"/>
    </row>
    <row r="4" spans="1:5" s="384" customFormat="1" ht="24" customHeight="1">
      <c r="A4" s="729" t="s">
        <v>193</v>
      </c>
      <c r="B4" s="729"/>
      <c r="C4" s="729"/>
      <c r="D4" s="729"/>
    </row>
    <row r="5" spans="1:5" s="316" customFormat="1" ht="18" customHeight="1" thickBot="1">
      <c r="A5" s="306" t="s">
        <v>194</v>
      </c>
      <c r="D5" s="19" t="s">
        <v>195</v>
      </c>
    </row>
    <row r="6" spans="1:5" s="386" customFormat="1" ht="13.5" customHeight="1">
      <c r="A6" s="730" t="s">
        <v>164</v>
      </c>
      <c r="B6" s="739" t="s">
        <v>577</v>
      </c>
      <c r="C6" s="748" t="s">
        <v>196</v>
      </c>
      <c r="D6" s="753" t="s">
        <v>197</v>
      </c>
    </row>
    <row r="7" spans="1:5" s="386" customFormat="1" ht="13.5" customHeight="1">
      <c r="A7" s="731"/>
      <c r="B7" s="740"/>
      <c r="C7" s="746"/>
      <c r="D7" s="754"/>
    </row>
    <row r="8" spans="1:5" s="386" customFormat="1" ht="13.5" customHeight="1">
      <c r="A8" s="731"/>
      <c r="B8" s="740"/>
      <c r="C8" s="746"/>
      <c r="D8" s="754"/>
    </row>
    <row r="9" spans="1:5" s="386" customFormat="1" ht="13.5" customHeight="1">
      <c r="A9" s="732"/>
      <c r="B9" s="741"/>
      <c r="C9" s="749"/>
      <c r="D9" s="755"/>
    </row>
    <row r="10" spans="1:5" s="386" customFormat="1" ht="30" customHeight="1">
      <c r="A10" s="95" t="s">
        <v>412</v>
      </c>
      <c r="B10" s="261">
        <v>52.935394207587059</v>
      </c>
      <c r="C10" s="96">
        <v>603139</v>
      </c>
      <c r="D10" s="96">
        <v>1139387</v>
      </c>
    </row>
    <row r="11" spans="1:5" s="386" customFormat="1" ht="30" customHeight="1">
      <c r="A11" s="95" t="s">
        <v>507</v>
      </c>
      <c r="B11" s="261">
        <v>56.079903224443228</v>
      </c>
      <c r="C11" s="96">
        <v>636969</v>
      </c>
      <c r="D11" s="96">
        <v>1135824</v>
      </c>
    </row>
    <row r="12" spans="1:5" s="386" customFormat="1" ht="30" customHeight="1">
      <c r="A12" s="95" t="s">
        <v>508</v>
      </c>
      <c r="B12" s="261">
        <v>59.092875710291956</v>
      </c>
      <c r="C12" s="96">
        <v>674713</v>
      </c>
      <c r="D12" s="96">
        <v>1141784</v>
      </c>
    </row>
    <row r="13" spans="1:5" s="540" customFormat="1" ht="30" customHeight="1">
      <c r="A13" s="95" t="s">
        <v>531</v>
      </c>
      <c r="B13" s="261">
        <v>61.647095554437762</v>
      </c>
      <c r="C13" s="96">
        <v>710828</v>
      </c>
      <c r="D13" s="96">
        <v>1153060</v>
      </c>
    </row>
    <row r="14" spans="1:5" s="21" customFormat="1" ht="30" customHeight="1">
      <c r="A14" s="98">
        <v>2017</v>
      </c>
      <c r="B14" s="262">
        <f>(C14/D14)*100</f>
        <v>63.626433689680354</v>
      </c>
      <c r="C14" s="291">
        <f>C27</f>
        <v>741526</v>
      </c>
      <c r="D14" s="291">
        <f>D27</f>
        <v>1165437</v>
      </c>
    </row>
    <row r="15" spans="1:5" s="386" customFormat="1" ht="18.2" customHeight="1">
      <c r="A15" s="95"/>
      <c r="B15" s="89"/>
      <c r="C15" s="89"/>
      <c r="D15" s="89"/>
    </row>
    <row r="16" spans="1:5" s="386" customFormat="1" ht="29.25" customHeight="1">
      <c r="A16" s="106" t="s">
        <v>171</v>
      </c>
      <c r="B16" s="263">
        <f>(C16/D16)*100</f>
        <v>61.784721415304254</v>
      </c>
      <c r="C16" s="597">
        <v>712515</v>
      </c>
      <c r="D16" s="595">
        <v>1153222</v>
      </c>
      <c r="E16" s="266"/>
    </row>
    <row r="17" spans="1:5" s="386" customFormat="1" ht="29.25" customHeight="1">
      <c r="A17" s="106" t="s">
        <v>172</v>
      </c>
      <c r="B17" s="263">
        <f>(C17/D17)*100</f>
        <v>61.746876556308592</v>
      </c>
      <c r="C17" s="597">
        <v>712914</v>
      </c>
      <c r="D17" s="595">
        <v>1154575</v>
      </c>
      <c r="E17" s="266"/>
    </row>
    <row r="18" spans="1:5" s="386" customFormat="1" ht="29.25" customHeight="1">
      <c r="A18" s="106" t="s">
        <v>173</v>
      </c>
      <c r="B18" s="263">
        <f t="shared" ref="B18:B27" si="0">(C18/D18)*100</f>
        <v>61.707075383929691</v>
      </c>
      <c r="C18" s="597">
        <v>713016</v>
      </c>
      <c r="D18" s="595">
        <v>1155485</v>
      </c>
      <c r="E18" s="266"/>
    </row>
    <row r="19" spans="1:5" s="386" customFormat="1" ht="29.25" customHeight="1">
      <c r="A19" s="106" t="s">
        <v>174</v>
      </c>
      <c r="B19" s="263">
        <f t="shared" si="0"/>
        <v>61.720909874155296</v>
      </c>
      <c r="C19" s="597">
        <v>713511</v>
      </c>
      <c r="D19" s="595">
        <v>1156028</v>
      </c>
      <c r="E19" s="266"/>
    </row>
    <row r="20" spans="1:5" s="386" customFormat="1" ht="29.25" customHeight="1">
      <c r="A20" s="107" t="s">
        <v>175</v>
      </c>
      <c r="B20" s="263">
        <f t="shared" si="0"/>
        <v>61.495540442972576</v>
      </c>
      <c r="C20" s="597">
        <v>711199</v>
      </c>
      <c r="D20" s="595">
        <v>1156505</v>
      </c>
      <c r="E20" s="266"/>
    </row>
    <row r="21" spans="1:5" s="386" customFormat="1" ht="29.25" customHeight="1">
      <c r="A21" s="106" t="s">
        <v>176</v>
      </c>
      <c r="B21" s="263">
        <f t="shared" si="0"/>
        <v>61.710173613270044</v>
      </c>
      <c r="C21" s="597">
        <v>714589</v>
      </c>
      <c r="D21" s="595">
        <v>1157976</v>
      </c>
      <c r="E21" s="266"/>
    </row>
    <row r="22" spans="1:5" s="386" customFormat="1" ht="29.25" customHeight="1">
      <c r="A22" s="106" t="s">
        <v>177</v>
      </c>
      <c r="B22" s="263">
        <f t="shared" si="0"/>
        <v>62.030827481316877</v>
      </c>
      <c r="C22" s="597">
        <v>718232</v>
      </c>
      <c r="D22" s="595">
        <v>1157863</v>
      </c>
      <c r="E22" s="266"/>
    </row>
    <row r="23" spans="1:5" s="386" customFormat="1" ht="29.25" customHeight="1">
      <c r="A23" s="106" t="s">
        <v>178</v>
      </c>
      <c r="B23" s="263">
        <f t="shared" si="0"/>
        <v>62.536143372737371</v>
      </c>
      <c r="C23" s="597">
        <v>724964</v>
      </c>
      <c r="D23" s="595">
        <v>1159272</v>
      </c>
      <c r="E23" s="266"/>
    </row>
    <row r="24" spans="1:5" s="386" customFormat="1" ht="29.25" customHeight="1">
      <c r="A24" s="106" t="s">
        <v>179</v>
      </c>
      <c r="B24" s="263">
        <f t="shared" si="0"/>
        <v>62.695971478456812</v>
      </c>
      <c r="C24" s="597">
        <v>727867</v>
      </c>
      <c r="D24" s="595">
        <v>1160947</v>
      </c>
      <c r="E24" s="266"/>
    </row>
    <row r="25" spans="1:5" s="386" customFormat="1" ht="29.25" customHeight="1">
      <c r="A25" s="106" t="s">
        <v>180</v>
      </c>
      <c r="B25" s="263">
        <f t="shared" si="0"/>
        <v>62.941410810945683</v>
      </c>
      <c r="C25" s="597">
        <v>731512</v>
      </c>
      <c r="D25" s="595">
        <v>1162211</v>
      </c>
      <c r="E25" s="266"/>
    </row>
    <row r="26" spans="1:5" s="386" customFormat="1" ht="29.25" customHeight="1">
      <c r="A26" s="106" t="s">
        <v>181</v>
      </c>
      <c r="B26" s="263">
        <f t="shared" si="0"/>
        <v>63.310230932356305</v>
      </c>
      <c r="C26" s="597">
        <v>736807</v>
      </c>
      <c r="D26" s="595">
        <v>1163804</v>
      </c>
      <c r="E26" s="266"/>
    </row>
    <row r="27" spans="1:5" s="386" customFormat="1" ht="29.25" customHeight="1" thickBot="1">
      <c r="A27" s="108" t="s">
        <v>182</v>
      </c>
      <c r="B27" s="264">
        <f t="shared" si="0"/>
        <v>63.626433689680354</v>
      </c>
      <c r="C27" s="598">
        <v>741526</v>
      </c>
      <c r="D27" s="596">
        <v>1165437</v>
      </c>
      <c r="E27" s="266"/>
    </row>
    <row r="28" spans="1:5" s="28" customFormat="1" ht="12" customHeight="1">
      <c r="A28" s="616" t="s">
        <v>638</v>
      </c>
      <c r="B28" s="608"/>
      <c r="C28" s="607"/>
      <c r="D28" s="611" t="s">
        <v>636</v>
      </c>
    </row>
    <row r="29" spans="1:5" s="109" customFormat="1" ht="12" customHeight="1">
      <c r="A29" s="637" t="s">
        <v>657</v>
      </c>
      <c r="B29" s="293"/>
    </row>
    <row r="30" spans="1:5" s="386" customFormat="1" ht="11.25">
      <c r="A30" s="110"/>
      <c r="B30" s="314"/>
    </row>
    <row r="31" spans="1:5" s="386" customFormat="1" ht="11.25">
      <c r="A31" s="110"/>
      <c r="B31" s="314"/>
    </row>
    <row r="32" spans="1:5" s="386" customFormat="1" ht="11.25">
      <c r="A32" s="110"/>
      <c r="B32" s="314"/>
    </row>
    <row r="33" spans="1:4" s="386" customFormat="1" ht="11.25">
      <c r="A33" s="110"/>
      <c r="B33" s="314"/>
    </row>
    <row r="34" spans="1:4" s="386" customFormat="1" ht="11.25">
      <c r="A34" s="110"/>
      <c r="B34" s="314"/>
    </row>
    <row r="35" spans="1:4" s="386" customFormat="1" ht="11.25">
      <c r="A35" s="110"/>
      <c r="B35" s="314"/>
    </row>
    <row r="36" spans="1:4" s="386" customFormat="1" ht="11.25">
      <c r="A36" s="110"/>
      <c r="B36" s="314"/>
    </row>
    <row r="37" spans="1:4" s="386" customFormat="1" ht="11.25">
      <c r="A37" s="110"/>
      <c r="B37" s="314"/>
      <c r="D37" s="417"/>
    </row>
    <row r="38" spans="1:4" s="386" customFormat="1" ht="11.25">
      <c r="A38" s="110"/>
      <c r="B38" s="314"/>
    </row>
    <row r="39" spans="1:4" s="386" customFormat="1" ht="11.25">
      <c r="A39" s="110"/>
      <c r="B39" s="314"/>
    </row>
    <row r="40" spans="1:4" s="386" customFormat="1" ht="11.25">
      <c r="A40" s="110"/>
      <c r="B40" s="314"/>
    </row>
    <row r="41" spans="1:4" s="386" customFormat="1" ht="11.25">
      <c r="A41" s="110"/>
      <c r="B41" s="314"/>
    </row>
    <row r="42" spans="1:4" s="386" customFormat="1" ht="11.25">
      <c r="A42" s="110"/>
      <c r="B42" s="314"/>
    </row>
    <row r="43" spans="1:4" s="386" customFormat="1" ht="11.25">
      <c r="A43" s="110"/>
      <c r="B43" s="314"/>
    </row>
    <row r="44" spans="1:4" s="386" customFormat="1" ht="11.25">
      <c r="B44" s="314"/>
    </row>
    <row r="45" spans="1:4" s="386" customFormat="1" ht="11.25">
      <c r="A45" s="314"/>
      <c r="B45" s="314"/>
    </row>
    <row r="46" spans="1:4" s="386" customFormat="1" ht="11.25">
      <c r="A46" s="314"/>
      <c r="B46" s="314"/>
    </row>
    <row r="47" spans="1:4" s="386" customFormat="1" ht="11.25">
      <c r="A47" s="314"/>
      <c r="B47" s="314"/>
    </row>
    <row r="48" spans="1:4" s="386" customFormat="1" ht="11.25">
      <c r="A48" s="314"/>
      <c r="B48" s="314"/>
    </row>
    <row r="49" spans="1:2" s="386" customFormat="1" ht="11.25">
      <c r="A49" s="314"/>
      <c r="B49" s="314"/>
    </row>
    <row r="50" spans="1:2" s="386" customFormat="1" ht="11.25">
      <c r="A50" s="314"/>
      <c r="B50" s="314"/>
    </row>
    <row r="51" spans="1:2" s="386" customFormat="1" ht="11.25">
      <c r="A51" s="314"/>
      <c r="B51" s="314"/>
    </row>
    <row r="52" spans="1:2" s="386" customFormat="1" ht="11.25">
      <c r="A52" s="314"/>
      <c r="B52" s="314"/>
    </row>
    <row r="53" spans="1:2" s="386" customFormat="1" ht="11.25">
      <c r="A53" s="314"/>
      <c r="B53" s="314"/>
    </row>
    <row r="54" spans="1:2" s="386" customFormat="1" ht="11.25">
      <c r="A54" s="314"/>
      <c r="B54" s="314"/>
    </row>
    <row r="55" spans="1:2" s="386" customFormat="1" ht="11.25">
      <c r="A55" s="314"/>
      <c r="B55" s="314"/>
    </row>
    <row r="56" spans="1:2" s="386" customFormat="1" ht="11.25">
      <c r="A56" s="314"/>
      <c r="B56" s="314"/>
    </row>
    <row r="57" spans="1:2" s="386" customFormat="1" ht="11.25">
      <c r="A57" s="314"/>
      <c r="B57" s="314"/>
    </row>
    <row r="58" spans="1:2" s="386" customFormat="1" ht="11.25">
      <c r="A58" s="314"/>
      <c r="B58" s="314"/>
    </row>
    <row r="59" spans="1:2" s="386" customFormat="1" ht="11.25">
      <c r="A59" s="314"/>
      <c r="B59" s="314"/>
    </row>
    <row r="60" spans="1:2" s="386" customFormat="1" ht="11.25">
      <c r="A60" s="314"/>
      <c r="B60" s="314"/>
    </row>
    <row r="61" spans="1:2" s="386" customFormat="1" ht="11.25">
      <c r="A61" s="314"/>
      <c r="B61" s="314"/>
    </row>
    <row r="62" spans="1:2" s="386" customFormat="1" ht="11.25">
      <c r="A62" s="314"/>
      <c r="B62" s="314"/>
    </row>
    <row r="63" spans="1:2" s="386" customFormat="1" ht="11.25">
      <c r="A63" s="314"/>
      <c r="B63" s="314"/>
    </row>
    <row r="64" spans="1:2" s="386" customFormat="1" ht="11.25">
      <c r="A64" s="314"/>
      <c r="B64" s="314"/>
    </row>
    <row r="65" spans="1:2" s="386" customFormat="1" ht="11.25">
      <c r="A65" s="314"/>
      <c r="B65" s="314"/>
    </row>
    <row r="66" spans="1:2" s="386" customFormat="1" ht="11.25">
      <c r="A66" s="314"/>
      <c r="B66" s="314"/>
    </row>
    <row r="67" spans="1:2" s="386" customFormat="1" ht="11.25">
      <c r="A67" s="314"/>
      <c r="B67" s="314"/>
    </row>
    <row r="68" spans="1:2" s="386" customFormat="1" ht="11.25">
      <c r="A68" s="314"/>
      <c r="B68" s="314"/>
    </row>
    <row r="69" spans="1:2" s="386" customFormat="1" ht="11.25">
      <c r="A69" s="314"/>
      <c r="B69" s="314"/>
    </row>
    <row r="70" spans="1:2" s="386" customFormat="1" ht="11.25">
      <c r="A70" s="314"/>
      <c r="B70" s="314"/>
    </row>
    <row r="71" spans="1:2" s="386" customFormat="1" ht="11.25">
      <c r="A71" s="314"/>
      <c r="B71" s="314"/>
    </row>
    <row r="72" spans="1:2" s="386" customFormat="1" ht="11.25">
      <c r="A72" s="314"/>
      <c r="B72" s="314"/>
    </row>
    <row r="73" spans="1:2" s="386" customFormat="1" ht="11.25">
      <c r="A73" s="314"/>
      <c r="B73" s="314"/>
    </row>
    <row r="74" spans="1:2" s="386" customFormat="1" ht="11.25">
      <c r="A74" s="314"/>
      <c r="B74" s="314"/>
    </row>
    <row r="75" spans="1:2" s="386" customFormat="1" ht="11.25">
      <c r="A75" s="314"/>
      <c r="B75" s="314"/>
    </row>
    <row r="76" spans="1:2" s="386" customFormat="1" ht="11.25">
      <c r="A76" s="314"/>
      <c r="B76" s="314"/>
    </row>
    <row r="77" spans="1:2" s="386" customFormat="1" ht="11.25">
      <c r="A77" s="314"/>
      <c r="B77" s="314"/>
    </row>
    <row r="78" spans="1:2" s="386" customFormat="1" ht="11.25">
      <c r="A78" s="314"/>
      <c r="B78" s="314"/>
    </row>
    <row r="79" spans="1:2" s="386" customFormat="1" ht="11.25">
      <c r="A79" s="314"/>
      <c r="B79" s="314"/>
    </row>
    <row r="80" spans="1:2" s="386" customFormat="1" ht="11.25">
      <c r="A80" s="314"/>
      <c r="B80" s="314"/>
    </row>
    <row r="81" spans="1:2" s="386" customFormat="1" ht="11.25">
      <c r="A81" s="314"/>
      <c r="B81" s="314"/>
    </row>
    <row r="82" spans="1:2" s="386" customFormat="1" ht="11.25">
      <c r="A82" s="314"/>
      <c r="B82" s="314"/>
    </row>
    <row r="83" spans="1:2" s="386" customFormat="1" ht="11.25">
      <c r="A83" s="314"/>
      <c r="B83" s="314"/>
    </row>
    <row r="84" spans="1:2" s="386" customFormat="1" ht="11.25">
      <c r="A84" s="314"/>
      <c r="B84" s="314"/>
    </row>
    <row r="85" spans="1:2" s="386" customFormat="1" ht="11.25">
      <c r="A85" s="314"/>
      <c r="B85" s="314"/>
    </row>
    <row r="86" spans="1:2" s="386" customFormat="1" ht="11.25">
      <c r="A86" s="314"/>
      <c r="B86" s="314"/>
    </row>
    <row r="87" spans="1:2" s="386" customFormat="1" ht="11.25">
      <c r="A87" s="314"/>
      <c r="B87" s="314"/>
    </row>
    <row r="88" spans="1:2" s="386" customFormat="1" ht="11.25">
      <c r="A88" s="314"/>
      <c r="B88" s="314"/>
    </row>
    <row r="89" spans="1:2" s="386" customFormat="1" ht="11.25">
      <c r="A89" s="314"/>
      <c r="B89" s="314"/>
    </row>
    <row r="90" spans="1:2" s="386" customFormat="1" ht="11.25">
      <c r="A90" s="314"/>
      <c r="B90" s="314"/>
    </row>
    <row r="91" spans="1:2" s="386" customFormat="1" ht="11.25">
      <c r="A91" s="314"/>
      <c r="B91" s="314"/>
    </row>
    <row r="92" spans="1:2" s="386" customFormat="1" ht="11.25">
      <c r="A92" s="314"/>
      <c r="B92" s="314"/>
    </row>
    <row r="93" spans="1:2" s="386" customFormat="1" ht="11.25">
      <c r="A93" s="314"/>
      <c r="B93" s="314"/>
    </row>
    <row r="94" spans="1:2" s="386" customFormat="1" ht="11.25">
      <c r="A94" s="314"/>
      <c r="B94" s="314"/>
    </row>
    <row r="95" spans="1:2" s="386" customFormat="1" ht="11.25">
      <c r="A95" s="314"/>
      <c r="B95" s="314"/>
    </row>
    <row r="96" spans="1:2" s="386" customFormat="1" ht="11.25">
      <c r="A96" s="314"/>
      <c r="B96" s="314"/>
    </row>
    <row r="97" spans="1:2" s="386" customFormat="1" ht="11.25">
      <c r="A97" s="314"/>
      <c r="B97" s="314"/>
    </row>
    <row r="98" spans="1:2" s="386" customFormat="1" ht="11.25">
      <c r="A98" s="314"/>
      <c r="B98" s="314"/>
    </row>
    <row r="99" spans="1:2" s="386" customFormat="1" ht="11.25">
      <c r="A99" s="314"/>
      <c r="B99" s="314"/>
    </row>
    <row r="100" spans="1:2" s="386" customFormat="1" ht="11.25">
      <c r="A100" s="314"/>
      <c r="B100" s="314"/>
    </row>
  </sheetData>
  <sheetProtection selectLockedCells="1"/>
  <mergeCells count="6">
    <mergeCell ref="A3:D3"/>
    <mergeCell ref="A4:D4"/>
    <mergeCell ref="A6:A9"/>
    <mergeCell ref="B6:B9"/>
    <mergeCell ref="C6:C9"/>
    <mergeCell ref="D6:D9"/>
  </mergeCells>
  <phoneticPr fontId="24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view="pageBreakPreview" zoomScaleNormal="100" zoomScaleSheetLayoutView="100" workbookViewId="0">
      <selection activeCell="M31" sqref="M31"/>
    </sheetView>
  </sheetViews>
  <sheetFormatPr defaultRowHeight="14.25"/>
  <cols>
    <col min="1" max="1" width="6.625" style="29" customWidth="1"/>
    <col min="2" max="2" width="10.25" style="251" customWidth="1"/>
    <col min="3" max="3" width="8.625" style="323" customWidth="1"/>
    <col min="4" max="4" width="9.625" style="323" customWidth="1"/>
    <col min="5" max="5" width="8.125" style="323" customWidth="1"/>
    <col min="6" max="6" width="8.625" style="323" customWidth="1"/>
    <col min="7" max="7" width="7.375" style="323" customWidth="1"/>
    <col min="8" max="10" width="7.625" style="323" customWidth="1"/>
    <col min="11" max="16384" width="9" style="251"/>
  </cols>
  <sheetData>
    <row r="1" spans="1:10" s="363" customFormat="1" ht="14.1" customHeight="1">
      <c r="A1" s="362"/>
      <c r="B1" s="367"/>
      <c r="C1" s="364"/>
      <c r="D1" s="364"/>
      <c r="E1" s="364"/>
      <c r="F1" s="364"/>
      <c r="G1" s="365"/>
      <c r="H1" s="364"/>
      <c r="I1" s="364"/>
      <c r="J1" s="365" t="s">
        <v>494</v>
      </c>
    </row>
    <row r="2" spans="1:10" ht="14.1" customHeight="1">
      <c r="A2" s="307"/>
      <c r="B2" s="316"/>
      <c r="G2" s="317"/>
    </row>
    <row r="3" spans="1:10" s="387" customFormat="1" ht="20.100000000000001" customHeight="1">
      <c r="A3" s="756" t="s">
        <v>421</v>
      </c>
      <c r="B3" s="756"/>
      <c r="C3" s="756"/>
      <c r="D3" s="756"/>
      <c r="E3" s="756"/>
      <c r="F3" s="756"/>
      <c r="G3" s="756"/>
      <c r="H3" s="756"/>
      <c r="I3" s="756"/>
      <c r="J3" s="756"/>
    </row>
    <row r="4" spans="1:10" s="384" customFormat="1" ht="24" customHeight="1">
      <c r="A4" s="757" t="s">
        <v>422</v>
      </c>
      <c r="B4" s="757"/>
      <c r="C4" s="757"/>
      <c r="D4" s="757"/>
      <c r="E4" s="757"/>
      <c r="F4" s="757"/>
      <c r="G4" s="757"/>
      <c r="H4" s="757"/>
      <c r="I4" s="757"/>
      <c r="J4" s="757"/>
    </row>
    <row r="5" spans="1:10" s="384" customFormat="1" ht="15" customHeight="1">
      <c r="A5" s="385"/>
      <c r="B5" s="385"/>
      <c r="C5" s="385"/>
      <c r="D5" s="385"/>
      <c r="E5" s="385"/>
      <c r="F5" s="385"/>
      <c r="G5" s="385"/>
      <c r="H5" s="385"/>
      <c r="I5" s="385"/>
      <c r="J5" s="385"/>
    </row>
    <row r="6" spans="1:10" s="316" customFormat="1" ht="18" customHeight="1" thickBot="1">
      <c r="A6" s="318" t="s">
        <v>199</v>
      </c>
      <c r="C6" s="306"/>
      <c r="D6" s="306"/>
      <c r="E6" s="306"/>
      <c r="F6" s="306"/>
      <c r="G6" s="19"/>
      <c r="H6" s="306"/>
      <c r="I6" s="306"/>
      <c r="J6" s="19" t="s">
        <v>200</v>
      </c>
    </row>
    <row r="7" spans="1:10" s="386" customFormat="1" ht="12.95" customHeight="1">
      <c r="A7" s="776" t="s">
        <v>277</v>
      </c>
      <c r="B7" s="777"/>
      <c r="C7" s="784" t="s">
        <v>98</v>
      </c>
      <c r="D7" s="770" t="s">
        <v>416</v>
      </c>
      <c r="E7" s="773" t="s">
        <v>417</v>
      </c>
      <c r="F7" s="782" t="s">
        <v>578</v>
      </c>
      <c r="G7" s="760" t="s">
        <v>420</v>
      </c>
      <c r="H7" s="761"/>
      <c r="I7" s="761"/>
      <c r="J7" s="761"/>
    </row>
    <row r="8" spans="1:10" s="386" customFormat="1" ht="12.95" customHeight="1">
      <c r="A8" s="778"/>
      <c r="B8" s="779"/>
      <c r="C8" s="785"/>
      <c r="D8" s="771"/>
      <c r="E8" s="774"/>
      <c r="F8" s="783"/>
      <c r="G8" s="762"/>
      <c r="H8" s="763"/>
      <c r="I8" s="763"/>
      <c r="J8" s="763"/>
    </row>
    <row r="9" spans="1:10" s="386" customFormat="1" ht="21" customHeight="1">
      <c r="A9" s="778"/>
      <c r="B9" s="779"/>
      <c r="C9" s="785"/>
      <c r="D9" s="771"/>
      <c r="E9" s="774"/>
      <c r="F9" s="783"/>
      <c r="G9" s="333"/>
      <c r="H9" s="768" t="s">
        <v>419</v>
      </c>
      <c r="I9" s="768" t="s">
        <v>495</v>
      </c>
      <c r="J9" s="758" t="s">
        <v>496</v>
      </c>
    </row>
    <row r="10" spans="1:10" s="386" customFormat="1" ht="21" customHeight="1">
      <c r="A10" s="780"/>
      <c r="B10" s="781"/>
      <c r="C10" s="786"/>
      <c r="D10" s="772"/>
      <c r="E10" s="775"/>
      <c r="F10" s="769"/>
      <c r="G10" s="334"/>
      <c r="H10" s="769"/>
      <c r="I10" s="769"/>
      <c r="J10" s="759"/>
    </row>
    <row r="11" spans="1:10" s="21" customFormat="1" ht="17.45" customHeight="1">
      <c r="A11" s="766" t="s">
        <v>413</v>
      </c>
      <c r="B11" s="767"/>
      <c r="C11" s="90">
        <v>386</v>
      </c>
      <c r="D11" s="90">
        <v>386</v>
      </c>
      <c r="E11" s="90" t="s">
        <v>418</v>
      </c>
      <c r="F11" s="90" t="s">
        <v>418</v>
      </c>
      <c r="G11" s="90">
        <v>53</v>
      </c>
      <c r="H11" s="90" t="s">
        <v>418</v>
      </c>
      <c r="I11" s="90" t="s">
        <v>418</v>
      </c>
      <c r="J11" s="90" t="s">
        <v>418</v>
      </c>
    </row>
    <row r="12" spans="1:10" s="21" customFormat="1" ht="17.45" customHeight="1">
      <c r="A12" s="766" t="s">
        <v>507</v>
      </c>
      <c r="B12" s="767"/>
      <c r="C12" s="90">
        <v>986</v>
      </c>
      <c r="D12" s="90">
        <v>386</v>
      </c>
      <c r="E12" s="90">
        <v>283</v>
      </c>
      <c r="F12" s="90">
        <v>255</v>
      </c>
      <c r="G12" s="90">
        <v>62</v>
      </c>
      <c r="H12" s="90">
        <v>56</v>
      </c>
      <c r="I12" s="90">
        <v>6</v>
      </c>
      <c r="J12" s="90">
        <v>0</v>
      </c>
    </row>
    <row r="13" spans="1:10" s="21" customFormat="1" ht="17.45" customHeight="1">
      <c r="A13" s="766" t="s">
        <v>508</v>
      </c>
      <c r="B13" s="767"/>
      <c r="C13" s="90">
        <v>986</v>
      </c>
      <c r="D13" s="90">
        <v>382</v>
      </c>
      <c r="E13" s="90">
        <v>287</v>
      </c>
      <c r="F13" s="90">
        <v>258</v>
      </c>
      <c r="G13" s="90">
        <v>59</v>
      </c>
      <c r="H13" s="90">
        <v>52</v>
      </c>
      <c r="I13" s="90">
        <v>7</v>
      </c>
      <c r="J13" s="90">
        <v>0</v>
      </c>
    </row>
    <row r="14" spans="1:10" s="21" customFormat="1" ht="17.45" customHeight="1">
      <c r="A14" s="766" t="s">
        <v>531</v>
      </c>
      <c r="B14" s="767"/>
      <c r="C14" s="90">
        <v>973</v>
      </c>
      <c r="D14" s="90">
        <v>383</v>
      </c>
      <c r="E14" s="90">
        <v>273</v>
      </c>
      <c r="F14" s="90">
        <v>259</v>
      </c>
      <c r="G14" s="90">
        <v>58</v>
      </c>
      <c r="H14" s="90">
        <v>51</v>
      </c>
      <c r="I14" s="90">
        <v>7</v>
      </c>
      <c r="J14" s="90">
        <v>0</v>
      </c>
    </row>
    <row r="15" spans="1:10" s="21" customFormat="1" ht="17.45" customHeight="1">
      <c r="A15" s="764">
        <v>2017</v>
      </c>
      <c r="B15" s="765"/>
      <c r="C15" s="114">
        <f>SUM(C17:C39)</f>
        <v>1086</v>
      </c>
      <c r="D15" s="114">
        <f>SUM(D17:D39)</f>
        <v>423</v>
      </c>
      <c r="E15" s="114">
        <f>SUM(E17:E39)</f>
        <v>332</v>
      </c>
      <c r="F15" s="114">
        <f>SUM(F17:F39)</f>
        <v>263</v>
      </c>
      <c r="G15" s="114">
        <f t="shared" ref="G15:H15" si="0">SUM(G17:G39)</f>
        <v>68</v>
      </c>
      <c r="H15" s="114">
        <f t="shared" si="0"/>
        <v>61</v>
      </c>
      <c r="I15" s="114">
        <f t="shared" ref="I15:J15" si="1">SUM(I17:I39)</f>
        <v>7</v>
      </c>
      <c r="J15" s="114">
        <f t="shared" si="1"/>
        <v>0</v>
      </c>
    </row>
    <row r="16" spans="1:10" s="386" customFormat="1" ht="18.2" customHeight="1">
      <c r="B16" s="106"/>
      <c r="C16" s="90"/>
      <c r="D16" s="90"/>
      <c r="E16" s="90"/>
      <c r="F16" s="90"/>
      <c r="G16" s="90"/>
      <c r="H16" s="90"/>
      <c r="I16" s="90"/>
      <c r="J16" s="90"/>
    </row>
    <row r="17" spans="1:10" s="321" customFormat="1" ht="15.95" customHeight="1">
      <c r="A17" s="115" t="s">
        <v>50</v>
      </c>
      <c r="B17" s="116" t="s">
        <v>51</v>
      </c>
      <c r="C17" s="302">
        <f>SUM(D17:G17)</f>
        <v>206</v>
      </c>
      <c r="D17" s="349">
        <v>61</v>
      </c>
      <c r="E17" s="349">
        <v>85</v>
      </c>
      <c r="F17" s="349">
        <v>46</v>
      </c>
      <c r="G17" s="302">
        <f>SUM(H17:J17)</f>
        <v>14</v>
      </c>
      <c r="H17" s="349">
        <v>12</v>
      </c>
      <c r="I17" s="349">
        <v>2</v>
      </c>
      <c r="J17" s="349">
        <v>0</v>
      </c>
    </row>
    <row r="18" spans="1:10" s="321" customFormat="1" ht="15.95" customHeight="1">
      <c r="A18" s="115" t="s">
        <v>52</v>
      </c>
      <c r="B18" s="116" t="s">
        <v>53</v>
      </c>
      <c r="C18" s="302">
        <f t="shared" ref="C18:C39" si="2">SUM(D18:G18)</f>
        <v>148</v>
      </c>
      <c r="D18" s="349">
        <v>31</v>
      </c>
      <c r="E18" s="349">
        <v>70</v>
      </c>
      <c r="F18" s="349">
        <v>39</v>
      </c>
      <c r="G18" s="302">
        <f t="shared" ref="G18:G39" si="3">SUM(H18:J18)</f>
        <v>8</v>
      </c>
      <c r="H18" s="349">
        <v>7</v>
      </c>
      <c r="I18" s="349">
        <v>1</v>
      </c>
      <c r="J18" s="349">
        <v>0</v>
      </c>
    </row>
    <row r="19" spans="1:10" s="321" customFormat="1" ht="15.95" customHeight="1">
      <c r="A19" s="115" t="s">
        <v>54</v>
      </c>
      <c r="B19" s="116" t="s">
        <v>55</v>
      </c>
      <c r="C19" s="302">
        <f t="shared" si="2"/>
        <v>60</v>
      </c>
      <c r="D19" s="349">
        <v>35</v>
      </c>
      <c r="E19" s="349">
        <v>16</v>
      </c>
      <c r="F19" s="349">
        <v>7</v>
      </c>
      <c r="G19" s="302">
        <f t="shared" si="3"/>
        <v>2</v>
      </c>
      <c r="H19" s="349">
        <v>2</v>
      </c>
      <c r="I19" s="349">
        <v>0</v>
      </c>
      <c r="J19" s="349">
        <v>0</v>
      </c>
    </row>
    <row r="20" spans="1:10" s="321" customFormat="1" ht="15.95" customHeight="1">
      <c r="A20" s="115" t="s">
        <v>56</v>
      </c>
      <c r="B20" s="116" t="s">
        <v>57</v>
      </c>
      <c r="C20" s="302">
        <f t="shared" si="2"/>
        <v>49</v>
      </c>
      <c r="D20" s="349">
        <v>37</v>
      </c>
      <c r="E20" s="349">
        <v>4</v>
      </c>
      <c r="F20" s="349">
        <v>7</v>
      </c>
      <c r="G20" s="302">
        <f t="shared" si="3"/>
        <v>1</v>
      </c>
      <c r="H20" s="349">
        <v>1</v>
      </c>
      <c r="I20" s="349">
        <v>0</v>
      </c>
      <c r="J20" s="349">
        <v>0</v>
      </c>
    </row>
    <row r="21" spans="1:10" s="321" customFormat="1" ht="15.95" customHeight="1">
      <c r="A21" s="115" t="s">
        <v>58</v>
      </c>
      <c r="B21" s="116" t="s">
        <v>59</v>
      </c>
      <c r="C21" s="302">
        <f t="shared" si="2"/>
        <v>168</v>
      </c>
      <c r="D21" s="349">
        <v>100</v>
      </c>
      <c r="E21" s="349">
        <v>42</v>
      </c>
      <c r="F21" s="349">
        <v>14</v>
      </c>
      <c r="G21" s="302">
        <f t="shared" si="3"/>
        <v>12</v>
      </c>
      <c r="H21" s="349">
        <v>11</v>
      </c>
      <c r="I21" s="349">
        <v>1</v>
      </c>
      <c r="J21" s="349">
        <v>0</v>
      </c>
    </row>
    <row r="22" spans="1:10" s="321" customFormat="1" ht="15.95" customHeight="1">
      <c r="A22" s="115" t="s">
        <v>60</v>
      </c>
      <c r="B22" s="116" t="s">
        <v>61</v>
      </c>
      <c r="C22" s="302">
        <f t="shared" si="2"/>
        <v>29</v>
      </c>
      <c r="D22" s="349">
        <v>13</v>
      </c>
      <c r="E22" s="349">
        <v>12</v>
      </c>
      <c r="F22" s="349">
        <v>3</v>
      </c>
      <c r="G22" s="302">
        <f t="shared" si="3"/>
        <v>1</v>
      </c>
      <c r="H22" s="349">
        <v>1</v>
      </c>
      <c r="I22" s="349">
        <v>0</v>
      </c>
      <c r="J22" s="349">
        <v>0</v>
      </c>
    </row>
    <row r="23" spans="1:10" s="321" customFormat="1" ht="15.95" customHeight="1">
      <c r="A23" s="115" t="s">
        <v>62</v>
      </c>
      <c r="B23" s="116" t="s">
        <v>63</v>
      </c>
      <c r="C23" s="302">
        <f t="shared" si="2"/>
        <v>57</v>
      </c>
      <c r="D23" s="349">
        <v>15</v>
      </c>
      <c r="E23" s="349">
        <v>23</v>
      </c>
      <c r="F23" s="349">
        <v>14</v>
      </c>
      <c r="G23" s="302">
        <f t="shared" si="3"/>
        <v>5</v>
      </c>
      <c r="H23" s="349">
        <v>5</v>
      </c>
      <c r="I23" s="349">
        <v>0</v>
      </c>
      <c r="J23" s="349">
        <v>0</v>
      </c>
    </row>
    <row r="24" spans="1:10" s="321" customFormat="1" ht="15.95" customHeight="1">
      <c r="A24" s="115" t="s">
        <v>64</v>
      </c>
      <c r="B24" s="116" t="s">
        <v>65</v>
      </c>
      <c r="C24" s="302">
        <f t="shared" si="2"/>
        <v>21</v>
      </c>
      <c r="D24" s="349">
        <v>8</v>
      </c>
      <c r="E24" s="349">
        <v>2</v>
      </c>
      <c r="F24" s="349">
        <v>10</v>
      </c>
      <c r="G24" s="302">
        <f t="shared" si="3"/>
        <v>1</v>
      </c>
      <c r="H24" s="349">
        <v>1</v>
      </c>
      <c r="I24" s="349">
        <v>0</v>
      </c>
      <c r="J24" s="349">
        <v>0</v>
      </c>
    </row>
    <row r="25" spans="1:10" s="321" customFormat="1" ht="15.95" customHeight="1">
      <c r="A25" s="115" t="s">
        <v>66</v>
      </c>
      <c r="B25" s="116" t="s">
        <v>67</v>
      </c>
      <c r="C25" s="302">
        <f t="shared" si="2"/>
        <v>15</v>
      </c>
      <c r="D25" s="349">
        <v>9</v>
      </c>
      <c r="E25" s="349">
        <v>4</v>
      </c>
      <c r="F25" s="349">
        <v>2</v>
      </c>
      <c r="G25" s="302">
        <f t="shared" si="3"/>
        <v>0</v>
      </c>
      <c r="H25" s="349">
        <v>0</v>
      </c>
      <c r="I25" s="349">
        <v>0</v>
      </c>
      <c r="J25" s="349">
        <v>0</v>
      </c>
    </row>
    <row r="26" spans="1:10" s="321" customFormat="1" ht="15.95" customHeight="1">
      <c r="A26" s="115" t="s">
        <v>68</v>
      </c>
      <c r="B26" s="116" t="s">
        <v>69</v>
      </c>
      <c r="C26" s="302">
        <f t="shared" si="2"/>
        <v>89</v>
      </c>
      <c r="D26" s="349">
        <v>33</v>
      </c>
      <c r="E26" s="349">
        <v>24</v>
      </c>
      <c r="F26" s="349">
        <v>25</v>
      </c>
      <c r="G26" s="302">
        <f t="shared" si="3"/>
        <v>7</v>
      </c>
      <c r="H26" s="349">
        <v>5</v>
      </c>
      <c r="I26" s="349">
        <v>2</v>
      </c>
      <c r="J26" s="349">
        <v>0</v>
      </c>
    </row>
    <row r="27" spans="1:10" s="321" customFormat="1" ht="15.95" customHeight="1">
      <c r="A27" s="115" t="s">
        <v>70</v>
      </c>
      <c r="B27" s="116" t="s">
        <v>71</v>
      </c>
      <c r="C27" s="302">
        <f t="shared" si="2"/>
        <v>14</v>
      </c>
      <c r="D27" s="349">
        <v>7</v>
      </c>
      <c r="E27" s="349">
        <v>2</v>
      </c>
      <c r="F27" s="349">
        <v>4</v>
      </c>
      <c r="G27" s="302">
        <f t="shared" si="3"/>
        <v>1</v>
      </c>
      <c r="H27" s="349">
        <v>1</v>
      </c>
      <c r="I27" s="349">
        <v>0</v>
      </c>
      <c r="J27" s="349">
        <v>0</v>
      </c>
    </row>
    <row r="28" spans="1:10" s="321" customFormat="1" ht="15.95" customHeight="1">
      <c r="A28" s="115" t="s">
        <v>72</v>
      </c>
      <c r="B28" s="116" t="s">
        <v>73</v>
      </c>
      <c r="C28" s="302">
        <f t="shared" si="2"/>
        <v>13</v>
      </c>
      <c r="D28" s="349">
        <v>3</v>
      </c>
      <c r="E28" s="349">
        <v>2</v>
      </c>
      <c r="F28" s="349">
        <v>8</v>
      </c>
      <c r="G28" s="302">
        <f t="shared" si="3"/>
        <v>0</v>
      </c>
      <c r="H28" s="349">
        <v>0</v>
      </c>
      <c r="I28" s="349">
        <v>0</v>
      </c>
      <c r="J28" s="349">
        <v>0</v>
      </c>
    </row>
    <row r="29" spans="1:10" s="321" customFormat="1" ht="15.95" customHeight="1">
      <c r="A29" s="115" t="s">
        <v>74</v>
      </c>
      <c r="B29" s="116" t="s">
        <v>75</v>
      </c>
      <c r="C29" s="302">
        <f t="shared" si="2"/>
        <v>1</v>
      </c>
      <c r="D29" s="349">
        <v>1</v>
      </c>
      <c r="E29" s="349">
        <v>0</v>
      </c>
      <c r="F29" s="349">
        <v>0</v>
      </c>
      <c r="G29" s="302">
        <f t="shared" si="3"/>
        <v>0</v>
      </c>
      <c r="H29" s="349">
        <v>0</v>
      </c>
      <c r="I29" s="349">
        <v>0</v>
      </c>
      <c r="J29" s="349">
        <v>0</v>
      </c>
    </row>
    <row r="30" spans="1:10" s="321" customFormat="1" ht="15.95" customHeight="1">
      <c r="A30" s="115" t="s">
        <v>76</v>
      </c>
      <c r="B30" s="116" t="s">
        <v>77</v>
      </c>
      <c r="C30" s="302">
        <f t="shared" si="2"/>
        <v>3</v>
      </c>
      <c r="D30" s="349">
        <v>0</v>
      </c>
      <c r="E30" s="349">
        <v>1</v>
      </c>
      <c r="F30" s="349">
        <v>0</v>
      </c>
      <c r="G30" s="302">
        <f t="shared" si="3"/>
        <v>2</v>
      </c>
      <c r="H30" s="349">
        <v>2</v>
      </c>
      <c r="I30" s="349">
        <v>0</v>
      </c>
      <c r="J30" s="349">
        <v>0</v>
      </c>
    </row>
    <row r="31" spans="1:10" s="321" customFormat="1" ht="15.95" customHeight="1">
      <c r="A31" s="115" t="s">
        <v>78</v>
      </c>
      <c r="B31" s="116" t="s">
        <v>79</v>
      </c>
      <c r="C31" s="302">
        <f t="shared" si="2"/>
        <v>23</v>
      </c>
      <c r="D31" s="349">
        <v>5</v>
      </c>
      <c r="E31" s="349">
        <v>1</v>
      </c>
      <c r="F31" s="349">
        <v>16</v>
      </c>
      <c r="G31" s="302">
        <f t="shared" si="3"/>
        <v>1</v>
      </c>
      <c r="H31" s="349">
        <v>1</v>
      </c>
      <c r="I31" s="349">
        <v>0</v>
      </c>
      <c r="J31" s="349">
        <v>0</v>
      </c>
    </row>
    <row r="32" spans="1:10" s="321" customFormat="1" ht="15.95" customHeight="1">
      <c r="A32" s="115" t="s">
        <v>80</v>
      </c>
      <c r="B32" s="116" t="s">
        <v>81</v>
      </c>
      <c r="C32" s="302">
        <f t="shared" si="2"/>
        <v>15</v>
      </c>
      <c r="D32" s="349">
        <v>8</v>
      </c>
      <c r="E32" s="349">
        <v>3</v>
      </c>
      <c r="F32" s="349">
        <v>4</v>
      </c>
      <c r="G32" s="302">
        <f t="shared" si="3"/>
        <v>0</v>
      </c>
      <c r="H32" s="349">
        <v>0</v>
      </c>
      <c r="I32" s="349">
        <v>0</v>
      </c>
      <c r="J32" s="349">
        <v>0</v>
      </c>
    </row>
    <row r="33" spans="1:10" s="321" customFormat="1" ht="15.95" customHeight="1">
      <c r="A33" s="115" t="s">
        <v>82</v>
      </c>
      <c r="B33" s="116" t="s">
        <v>83</v>
      </c>
      <c r="C33" s="302">
        <f t="shared" si="2"/>
        <v>23</v>
      </c>
      <c r="D33" s="349">
        <v>3</v>
      </c>
      <c r="E33" s="349">
        <v>9</v>
      </c>
      <c r="F33" s="349">
        <v>11</v>
      </c>
      <c r="G33" s="302">
        <f t="shared" si="3"/>
        <v>0</v>
      </c>
      <c r="H33" s="349">
        <v>0</v>
      </c>
      <c r="I33" s="349">
        <v>0</v>
      </c>
      <c r="J33" s="349">
        <v>0</v>
      </c>
    </row>
    <row r="34" spans="1:10" s="321" customFormat="1" ht="15.95" customHeight="1">
      <c r="A34" s="115" t="s">
        <v>84</v>
      </c>
      <c r="B34" s="116" t="s">
        <v>85</v>
      </c>
      <c r="C34" s="302">
        <f t="shared" si="2"/>
        <v>29</v>
      </c>
      <c r="D34" s="349">
        <v>7</v>
      </c>
      <c r="E34" s="349">
        <v>7</v>
      </c>
      <c r="F34" s="349">
        <v>12</v>
      </c>
      <c r="G34" s="302">
        <f t="shared" si="3"/>
        <v>3</v>
      </c>
      <c r="H34" s="349">
        <v>3</v>
      </c>
      <c r="I34" s="349">
        <v>0</v>
      </c>
      <c r="J34" s="349">
        <v>0</v>
      </c>
    </row>
    <row r="35" spans="1:10" s="321" customFormat="1" ht="15.95" customHeight="1">
      <c r="A35" s="115" t="s">
        <v>86</v>
      </c>
      <c r="B35" s="116" t="s">
        <v>87</v>
      </c>
      <c r="C35" s="302">
        <f t="shared" si="2"/>
        <v>54</v>
      </c>
      <c r="D35" s="349">
        <v>21</v>
      </c>
      <c r="E35" s="349">
        <v>10</v>
      </c>
      <c r="F35" s="349">
        <v>21</v>
      </c>
      <c r="G35" s="302">
        <f t="shared" si="3"/>
        <v>2</v>
      </c>
      <c r="H35" s="349">
        <v>1</v>
      </c>
      <c r="I35" s="349">
        <v>1</v>
      </c>
      <c r="J35" s="349">
        <v>0</v>
      </c>
    </row>
    <row r="36" spans="1:10" s="321" customFormat="1" ht="15.95" customHeight="1">
      <c r="A36" s="115" t="s">
        <v>88</v>
      </c>
      <c r="B36" s="116" t="s">
        <v>89</v>
      </c>
      <c r="C36" s="302">
        <f t="shared" si="2"/>
        <v>14</v>
      </c>
      <c r="D36" s="349">
        <v>6</v>
      </c>
      <c r="E36" s="349">
        <v>4</v>
      </c>
      <c r="F36" s="349">
        <v>3</v>
      </c>
      <c r="G36" s="302">
        <f t="shared" si="3"/>
        <v>1</v>
      </c>
      <c r="H36" s="349">
        <v>1</v>
      </c>
      <c r="I36" s="349">
        <v>0</v>
      </c>
      <c r="J36" s="349">
        <v>0</v>
      </c>
    </row>
    <row r="37" spans="1:10" s="321" customFormat="1" ht="15.95" customHeight="1">
      <c r="A37" s="115" t="s">
        <v>90</v>
      </c>
      <c r="B37" s="116" t="s">
        <v>91</v>
      </c>
      <c r="C37" s="302">
        <f t="shared" si="2"/>
        <v>6</v>
      </c>
      <c r="D37" s="349">
        <v>2</v>
      </c>
      <c r="E37" s="349">
        <v>2</v>
      </c>
      <c r="F37" s="349">
        <v>2</v>
      </c>
      <c r="G37" s="302">
        <f t="shared" si="3"/>
        <v>0</v>
      </c>
      <c r="H37" s="349">
        <v>0</v>
      </c>
      <c r="I37" s="349">
        <v>0</v>
      </c>
      <c r="J37" s="349">
        <v>0</v>
      </c>
    </row>
    <row r="38" spans="1:10" s="321" customFormat="1" ht="15.95" customHeight="1">
      <c r="A38" s="115" t="s">
        <v>92</v>
      </c>
      <c r="B38" s="116" t="s">
        <v>93</v>
      </c>
      <c r="C38" s="302">
        <f t="shared" si="2"/>
        <v>46</v>
      </c>
      <c r="D38" s="349">
        <v>16</v>
      </c>
      <c r="E38" s="349">
        <v>9</v>
      </c>
      <c r="F38" s="349">
        <v>14</v>
      </c>
      <c r="G38" s="302">
        <f t="shared" si="3"/>
        <v>7</v>
      </c>
      <c r="H38" s="349">
        <v>7</v>
      </c>
      <c r="I38" s="349">
        <v>0</v>
      </c>
      <c r="J38" s="349">
        <v>0</v>
      </c>
    </row>
    <row r="39" spans="1:10" s="321" customFormat="1" ht="15.95" customHeight="1" thickBot="1">
      <c r="A39" s="117" t="s">
        <v>94</v>
      </c>
      <c r="B39" s="118" t="s">
        <v>95</v>
      </c>
      <c r="C39" s="303">
        <f t="shared" si="2"/>
        <v>3</v>
      </c>
      <c r="D39" s="350">
        <v>2</v>
      </c>
      <c r="E39" s="350">
        <v>0</v>
      </c>
      <c r="F39" s="350">
        <v>1</v>
      </c>
      <c r="G39" s="304">
        <f t="shared" si="3"/>
        <v>0</v>
      </c>
      <c r="H39" s="350">
        <v>0</v>
      </c>
      <c r="I39" s="350">
        <v>0</v>
      </c>
      <c r="J39" s="350">
        <v>0</v>
      </c>
    </row>
    <row r="40" spans="1:10" s="100" customFormat="1" ht="12.95" customHeight="1">
      <c r="A40" s="617" t="s">
        <v>637</v>
      </c>
      <c r="B40" s="618"/>
      <c r="C40" s="610"/>
      <c r="D40" s="610"/>
      <c r="E40" s="610"/>
      <c r="F40" s="610"/>
      <c r="G40" s="611"/>
      <c r="H40" s="610"/>
      <c r="I40" s="610"/>
      <c r="J40" s="619" t="s">
        <v>636</v>
      </c>
    </row>
    <row r="41" spans="1:10" s="100" customFormat="1" ht="12.95" customHeight="1">
      <c r="A41" s="290" t="s">
        <v>682</v>
      </c>
      <c r="C41" s="283"/>
      <c r="D41" s="283"/>
      <c r="E41" s="283"/>
      <c r="F41" s="283"/>
      <c r="G41" s="255"/>
      <c r="H41" s="283"/>
      <c r="I41" s="283"/>
      <c r="J41" s="283"/>
    </row>
    <row r="42" spans="1:10" s="100" customFormat="1" ht="12.95" customHeight="1">
      <c r="A42" s="290" t="s">
        <v>683</v>
      </c>
      <c r="C42" s="283"/>
      <c r="D42" s="283"/>
      <c r="E42" s="283"/>
      <c r="F42" s="283"/>
      <c r="G42" s="255"/>
      <c r="H42" s="283"/>
      <c r="I42" s="283"/>
      <c r="J42" s="283"/>
    </row>
    <row r="43" spans="1:10" s="120" customFormat="1" ht="10.5">
      <c r="A43" s="119"/>
      <c r="C43" s="121"/>
      <c r="D43" s="121"/>
      <c r="E43" s="121"/>
      <c r="F43" s="121"/>
      <c r="G43" s="121"/>
      <c r="H43" s="121"/>
      <c r="I43" s="121"/>
      <c r="J43" s="121"/>
    </row>
    <row r="44" spans="1:10" s="386" customFormat="1" ht="11.25">
      <c r="A44" s="314"/>
      <c r="C44" s="315"/>
      <c r="D44" s="315"/>
      <c r="E44" s="315"/>
      <c r="F44" s="315"/>
      <c r="G44" s="315"/>
      <c r="H44" s="315"/>
      <c r="I44" s="315"/>
      <c r="J44" s="315"/>
    </row>
    <row r="45" spans="1:10" s="386" customFormat="1" ht="11.25">
      <c r="A45" s="314"/>
      <c r="C45" s="315"/>
      <c r="D45" s="315"/>
      <c r="E45" s="315"/>
      <c r="F45" s="315"/>
      <c r="G45" s="315"/>
      <c r="H45" s="315"/>
      <c r="I45" s="315"/>
      <c r="J45" s="315"/>
    </row>
    <row r="46" spans="1:10" s="386" customFormat="1" ht="11.25">
      <c r="A46" s="314"/>
      <c r="C46" s="315"/>
      <c r="D46" s="315"/>
      <c r="E46" s="315"/>
      <c r="F46" s="315"/>
      <c r="G46" s="315"/>
      <c r="H46" s="315"/>
      <c r="I46" s="315"/>
      <c r="J46" s="315"/>
    </row>
    <row r="47" spans="1:10" s="386" customFormat="1" ht="11.25">
      <c r="A47" s="314"/>
      <c r="C47" s="315"/>
      <c r="D47" s="315"/>
      <c r="E47" s="315"/>
      <c r="F47" s="315"/>
      <c r="G47" s="315"/>
      <c r="H47" s="315"/>
      <c r="I47" s="315"/>
      <c r="J47" s="315"/>
    </row>
    <row r="48" spans="1:10" s="386" customFormat="1" ht="11.25">
      <c r="A48" s="314"/>
      <c r="C48" s="315"/>
      <c r="D48" s="315"/>
      <c r="E48" s="315"/>
      <c r="F48" s="315"/>
      <c r="G48" s="315"/>
      <c r="H48" s="315"/>
      <c r="I48" s="315"/>
      <c r="J48" s="315"/>
    </row>
    <row r="49" spans="1:10" s="386" customFormat="1" ht="11.25">
      <c r="A49" s="314"/>
      <c r="C49" s="315"/>
      <c r="D49" s="315"/>
      <c r="E49" s="315"/>
      <c r="F49" s="315"/>
      <c r="G49" s="315"/>
      <c r="H49" s="315"/>
      <c r="I49" s="315"/>
      <c r="J49" s="315"/>
    </row>
    <row r="50" spans="1:10" s="386" customFormat="1" ht="11.25">
      <c r="A50" s="314"/>
      <c r="C50" s="315"/>
      <c r="D50" s="315"/>
      <c r="E50" s="315"/>
      <c r="F50" s="315"/>
      <c r="G50" s="315"/>
      <c r="H50" s="315"/>
      <c r="I50" s="315"/>
      <c r="J50" s="315"/>
    </row>
    <row r="51" spans="1:10" s="386" customFormat="1" ht="11.25">
      <c r="A51" s="314"/>
      <c r="C51" s="315"/>
      <c r="D51" s="315"/>
      <c r="E51" s="315"/>
      <c r="F51" s="315"/>
      <c r="G51" s="315"/>
      <c r="H51" s="315"/>
      <c r="I51" s="315"/>
      <c r="J51" s="315"/>
    </row>
    <row r="52" spans="1:10" s="386" customFormat="1" ht="11.25">
      <c r="A52" s="314"/>
      <c r="C52" s="315"/>
      <c r="D52" s="315"/>
      <c r="E52" s="315"/>
      <c r="F52" s="315"/>
      <c r="G52" s="315"/>
      <c r="H52" s="315"/>
      <c r="I52" s="315"/>
      <c r="J52" s="315"/>
    </row>
    <row r="53" spans="1:10" s="386" customFormat="1" ht="11.25">
      <c r="A53" s="314"/>
      <c r="C53" s="315"/>
      <c r="D53" s="315"/>
      <c r="E53" s="315"/>
      <c r="F53" s="315"/>
      <c r="G53" s="315"/>
      <c r="H53" s="315"/>
      <c r="I53" s="315"/>
      <c r="J53" s="315"/>
    </row>
    <row r="54" spans="1:10" s="386" customFormat="1" ht="11.25">
      <c r="A54" s="314"/>
      <c r="C54" s="315"/>
      <c r="D54" s="315"/>
      <c r="E54" s="315"/>
      <c r="F54" s="315"/>
      <c r="G54" s="315"/>
      <c r="H54" s="315"/>
      <c r="I54" s="315"/>
      <c r="J54" s="315"/>
    </row>
    <row r="55" spans="1:10" s="386" customFormat="1" ht="11.25">
      <c r="A55" s="314"/>
      <c r="C55" s="315"/>
      <c r="D55" s="315"/>
      <c r="E55" s="315"/>
      <c r="F55" s="315"/>
      <c r="G55" s="315"/>
      <c r="H55" s="315"/>
      <c r="I55" s="315"/>
      <c r="J55" s="315"/>
    </row>
    <row r="56" spans="1:10" s="386" customFormat="1" ht="11.25">
      <c r="A56" s="314"/>
      <c r="C56" s="315"/>
      <c r="D56" s="315"/>
      <c r="E56" s="315"/>
      <c r="F56" s="315"/>
      <c r="G56" s="315"/>
      <c r="H56" s="315"/>
      <c r="I56" s="315"/>
      <c r="J56" s="315"/>
    </row>
    <row r="57" spans="1:10" s="386" customFormat="1" ht="11.25">
      <c r="A57" s="314"/>
      <c r="C57" s="315"/>
      <c r="D57" s="315"/>
      <c r="E57" s="315"/>
      <c r="F57" s="315"/>
      <c r="G57" s="315"/>
      <c r="H57" s="315"/>
      <c r="I57" s="315"/>
      <c r="J57" s="315"/>
    </row>
    <row r="58" spans="1:10" s="386" customFormat="1" ht="11.25">
      <c r="A58" s="314"/>
      <c r="C58" s="315"/>
      <c r="D58" s="315"/>
      <c r="E58" s="315"/>
      <c r="F58" s="315"/>
      <c r="G58" s="315"/>
      <c r="H58" s="315"/>
      <c r="I58" s="315"/>
      <c r="J58" s="315"/>
    </row>
    <row r="59" spans="1:10" s="386" customFormat="1" ht="11.25">
      <c r="A59" s="314"/>
      <c r="C59" s="315"/>
      <c r="D59" s="315"/>
      <c r="E59" s="315"/>
      <c r="F59" s="315"/>
      <c r="G59" s="315"/>
      <c r="H59" s="315"/>
      <c r="I59" s="315"/>
      <c r="J59" s="315"/>
    </row>
    <row r="60" spans="1:10" s="386" customFormat="1" ht="11.25">
      <c r="A60" s="314"/>
      <c r="C60" s="315"/>
      <c r="D60" s="315"/>
      <c r="E60" s="315"/>
      <c r="F60" s="315"/>
      <c r="G60" s="315"/>
      <c r="H60" s="315"/>
      <c r="I60" s="315"/>
      <c r="J60" s="315"/>
    </row>
    <row r="61" spans="1:10" s="386" customFormat="1" ht="11.25">
      <c r="A61" s="314"/>
      <c r="C61" s="315"/>
      <c r="D61" s="315"/>
      <c r="E61" s="315"/>
      <c r="F61" s="315"/>
      <c r="G61" s="315"/>
      <c r="H61" s="315"/>
      <c r="I61" s="315"/>
      <c r="J61" s="315"/>
    </row>
    <row r="62" spans="1:10" s="386" customFormat="1" ht="11.25">
      <c r="A62" s="314"/>
      <c r="C62" s="315"/>
      <c r="D62" s="315"/>
      <c r="E62" s="315"/>
      <c r="F62" s="315"/>
      <c r="G62" s="315"/>
      <c r="H62" s="315"/>
      <c r="I62" s="315"/>
      <c r="J62" s="315"/>
    </row>
    <row r="63" spans="1:10" s="386" customFormat="1" ht="11.25">
      <c r="A63" s="314"/>
      <c r="C63" s="315"/>
      <c r="D63" s="315"/>
      <c r="E63" s="315"/>
      <c r="F63" s="315"/>
      <c r="G63" s="315"/>
      <c r="H63" s="315"/>
      <c r="I63" s="315"/>
      <c r="J63" s="315"/>
    </row>
    <row r="64" spans="1:10" s="386" customFormat="1" ht="11.25">
      <c r="A64" s="314"/>
      <c r="C64" s="315"/>
      <c r="D64" s="315"/>
      <c r="E64" s="315"/>
      <c r="F64" s="315"/>
      <c r="G64" s="315"/>
      <c r="H64" s="315"/>
      <c r="I64" s="315"/>
      <c r="J64" s="315"/>
    </row>
    <row r="65" spans="1:10" s="386" customFormat="1" ht="11.25">
      <c r="A65" s="314"/>
      <c r="C65" s="315"/>
      <c r="D65" s="315"/>
      <c r="E65" s="315"/>
      <c r="F65" s="315"/>
      <c r="G65" s="315"/>
      <c r="H65" s="315"/>
      <c r="I65" s="315"/>
      <c r="J65" s="315"/>
    </row>
    <row r="66" spans="1:10" s="386" customFormat="1" ht="11.25">
      <c r="A66" s="314"/>
      <c r="C66" s="315"/>
      <c r="D66" s="315"/>
      <c r="E66" s="315"/>
      <c r="F66" s="315"/>
      <c r="G66" s="315"/>
      <c r="H66" s="315"/>
      <c r="I66" s="315"/>
      <c r="J66" s="315"/>
    </row>
    <row r="67" spans="1:10" s="386" customFormat="1" ht="11.25">
      <c r="A67" s="314"/>
      <c r="C67" s="315"/>
      <c r="D67" s="315"/>
      <c r="E67" s="315"/>
      <c r="F67" s="315"/>
      <c r="G67" s="315"/>
      <c r="H67" s="315"/>
      <c r="I67" s="315"/>
      <c r="J67" s="315"/>
    </row>
    <row r="68" spans="1:10" s="386" customFormat="1" ht="11.25">
      <c r="A68" s="314"/>
      <c r="C68" s="315"/>
      <c r="D68" s="315"/>
      <c r="E68" s="315"/>
      <c r="F68" s="315"/>
      <c r="G68" s="315"/>
      <c r="H68" s="315"/>
      <c r="I68" s="315"/>
      <c r="J68" s="315"/>
    </row>
    <row r="69" spans="1:10" s="386" customFormat="1" ht="11.25">
      <c r="A69" s="314"/>
      <c r="C69" s="315"/>
      <c r="D69" s="315"/>
      <c r="E69" s="315"/>
      <c r="F69" s="315"/>
      <c r="G69" s="315"/>
      <c r="H69" s="315"/>
      <c r="I69" s="315"/>
      <c r="J69" s="315"/>
    </row>
    <row r="70" spans="1:10" s="386" customFormat="1" ht="11.25">
      <c r="A70" s="314"/>
      <c r="C70" s="315"/>
      <c r="D70" s="315"/>
      <c r="E70" s="315"/>
      <c r="F70" s="315"/>
      <c r="G70" s="315"/>
      <c r="H70" s="315"/>
      <c r="I70" s="315"/>
      <c r="J70" s="315"/>
    </row>
    <row r="71" spans="1:10" s="386" customFormat="1" ht="11.25">
      <c r="A71" s="314"/>
      <c r="C71" s="315"/>
      <c r="D71" s="315"/>
      <c r="E71" s="315"/>
      <c r="F71" s="315"/>
      <c r="G71" s="315"/>
      <c r="H71" s="315"/>
      <c r="I71" s="315"/>
      <c r="J71" s="315"/>
    </row>
    <row r="72" spans="1:10" s="386" customFormat="1" ht="11.25">
      <c r="A72" s="314"/>
      <c r="C72" s="315"/>
      <c r="D72" s="315"/>
      <c r="E72" s="315"/>
      <c r="F72" s="315"/>
      <c r="G72" s="315"/>
      <c r="H72" s="315"/>
      <c r="I72" s="315"/>
      <c r="J72" s="315"/>
    </row>
    <row r="73" spans="1:10" s="386" customFormat="1" ht="11.25">
      <c r="A73" s="314"/>
      <c r="C73" s="315"/>
      <c r="D73" s="315"/>
      <c r="E73" s="315"/>
      <c r="F73" s="315"/>
      <c r="G73" s="315"/>
      <c r="H73" s="315"/>
      <c r="I73" s="315"/>
      <c r="J73" s="315"/>
    </row>
    <row r="74" spans="1:10" s="386" customFormat="1" ht="11.25">
      <c r="A74" s="314"/>
      <c r="C74" s="315"/>
      <c r="D74" s="315"/>
      <c r="E74" s="315"/>
      <c r="F74" s="315"/>
      <c r="G74" s="315"/>
      <c r="H74" s="315"/>
      <c r="I74" s="315"/>
      <c r="J74" s="315"/>
    </row>
    <row r="75" spans="1:10" s="386" customFormat="1" ht="11.25">
      <c r="A75" s="314"/>
      <c r="C75" s="315"/>
      <c r="D75" s="315"/>
      <c r="E75" s="315"/>
      <c r="F75" s="315"/>
      <c r="G75" s="315"/>
      <c r="H75" s="315"/>
      <c r="I75" s="315"/>
      <c r="J75" s="315"/>
    </row>
    <row r="76" spans="1:10" s="386" customFormat="1" ht="11.25">
      <c r="A76" s="314"/>
      <c r="C76" s="315"/>
      <c r="D76" s="315"/>
      <c r="E76" s="315"/>
      <c r="F76" s="315"/>
      <c r="G76" s="315"/>
      <c r="H76" s="315"/>
      <c r="I76" s="315"/>
      <c r="J76" s="315"/>
    </row>
    <row r="77" spans="1:10" s="386" customFormat="1" ht="11.25">
      <c r="A77" s="314"/>
      <c r="C77" s="315"/>
      <c r="D77" s="315"/>
      <c r="E77" s="315"/>
      <c r="F77" s="315"/>
      <c r="G77" s="315"/>
      <c r="H77" s="315"/>
      <c r="I77" s="315"/>
      <c r="J77" s="315"/>
    </row>
    <row r="78" spans="1:10" s="386" customFormat="1" ht="11.25">
      <c r="A78" s="314"/>
      <c r="C78" s="315"/>
      <c r="D78" s="315"/>
      <c r="E78" s="315"/>
      <c r="F78" s="315"/>
      <c r="G78" s="315"/>
      <c r="H78" s="315"/>
      <c r="I78" s="315"/>
      <c r="J78" s="315"/>
    </row>
    <row r="79" spans="1:10" s="386" customFormat="1" ht="11.25">
      <c r="A79" s="314"/>
      <c r="C79" s="315"/>
      <c r="D79" s="315"/>
      <c r="E79" s="315"/>
      <c r="F79" s="315"/>
      <c r="G79" s="315"/>
      <c r="H79" s="315"/>
      <c r="I79" s="315"/>
      <c r="J79" s="315"/>
    </row>
    <row r="80" spans="1:10" s="386" customFormat="1" ht="11.25">
      <c r="A80" s="314"/>
      <c r="C80" s="315"/>
      <c r="D80" s="315"/>
      <c r="E80" s="315"/>
      <c r="F80" s="315"/>
      <c r="G80" s="315"/>
      <c r="H80" s="315"/>
      <c r="I80" s="315"/>
      <c r="J80" s="315"/>
    </row>
    <row r="81" spans="1:10" s="386" customFormat="1" ht="11.25">
      <c r="A81" s="314"/>
      <c r="C81" s="315"/>
      <c r="D81" s="315"/>
      <c r="E81" s="315"/>
      <c r="F81" s="315"/>
      <c r="G81" s="315"/>
      <c r="H81" s="315"/>
      <c r="I81" s="315"/>
      <c r="J81" s="315"/>
    </row>
    <row r="82" spans="1:10" s="386" customFormat="1" ht="11.25">
      <c r="A82" s="314"/>
      <c r="C82" s="315"/>
      <c r="D82" s="315"/>
      <c r="E82" s="315"/>
      <c r="F82" s="315"/>
      <c r="G82" s="315"/>
      <c r="H82" s="315"/>
      <c r="I82" s="315"/>
      <c r="J82" s="315"/>
    </row>
    <row r="83" spans="1:10" s="386" customFormat="1" ht="11.25">
      <c r="A83" s="314"/>
      <c r="C83" s="315"/>
      <c r="D83" s="315"/>
      <c r="E83" s="315"/>
      <c r="F83" s="315"/>
      <c r="G83" s="315"/>
      <c r="H83" s="315"/>
      <c r="I83" s="315"/>
      <c r="J83" s="315"/>
    </row>
    <row r="84" spans="1:10" s="386" customFormat="1" ht="11.25">
      <c r="A84" s="314"/>
      <c r="C84" s="315"/>
      <c r="D84" s="315"/>
      <c r="E84" s="315"/>
      <c r="F84" s="315"/>
      <c r="G84" s="315"/>
      <c r="H84" s="315"/>
      <c r="I84" s="315"/>
      <c r="J84" s="315"/>
    </row>
    <row r="85" spans="1:10" s="386" customFormat="1" ht="11.25">
      <c r="A85" s="314"/>
      <c r="C85" s="315"/>
      <c r="D85" s="315"/>
      <c r="E85" s="315"/>
      <c r="F85" s="315"/>
      <c r="G85" s="315"/>
      <c r="H85" s="315"/>
      <c r="I85" s="315"/>
      <c r="J85" s="315"/>
    </row>
    <row r="86" spans="1:10" s="386" customFormat="1" ht="11.25">
      <c r="A86" s="314"/>
      <c r="C86" s="315"/>
      <c r="D86" s="315"/>
      <c r="E86" s="315"/>
      <c r="F86" s="315"/>
      <c r="G86" s="315"/>
      <c r="H86" s="315"/>
      <c r="I86" s="315"/>
      <c r="J86" s="315"/>
    </row>
    <row r="87" spans="1:10" s="386" customFormat="1" ht="11.25">
      <c r="A87" s="314"/>
      <c r="C87" s="315"/>
      <c r="D87" s="315"/>
      <c r="E87" s="315"/>
      <c r="F87" s="315"/>
      <c r="G87" s="315"/>
      <c r="H87" s="315"/>
      <c r="I87" s="315"/>
      <c r="J87" s="315"/>
    </row>
    <row r="88" spans="1:10" s="386" customFormat="1" ht="11.25">
      <c r="A88" s="314"/>
      <c r="C88" s="315"/>
      <c r="D88" s="315"/>
      <c r="E88" s="315"/>
      <c r="F88" s="315"/>
      <c r="G88" s="315"/>
      <c r="H88" s="315"/>
      <c r="I88" s="315"/>
      <c r="J88" s="315"/>
    </row>
    <row r="89" spans="1:10" s="386" customFormat="1" ht="11.25">
      <c r="A89" s="314"/>
      <c r="C89" s="315"/>
      <c r="D89" s="315"/>
      <c r="E89" s="315"/>
      <c r="F89" s="315"/>
      <c r="G89" s="315"/>
      <c r="H89" s="315"/>
      <c r="I89" s="315"/>
      <c r="J89" s="315"/>
    </row>
    <row r="90" spans="1:10" s="386" customFormat="1" ht="11.25">
      <c r="A90" s="314"/>
      <c r="C90" s="315"/>
      <c r="D90" s="315"/>
      <c r="E90" s="315"/>
      <c r="F90" s="315"/>
      <c r="G90" s="315"/>
      <c r="H90" s="315"/>
      <c r="I90" s="315"/>
      <c r="J90" s="315"/>
    </row>
    <row r="91" spans="1:10" s="386" customFormat="1" ht="11.25">
      <c r="A91" s="314"/>
      <c r="C91" s="315"/>
      <c r="D91" s="315"/>
      <c r="E91" s="315"/>
      <c r="F91" s="315"/>
      <c r="G91" s="315"/>
      <c r="H91" s="315"/>
      <c r="I91" s="315"/>
      <c r="J91" s="315"/>
    </row>
    <row r="92" spans="1:10" s="386" customFormat="1" ht="11.25">
      <c r="A92" s="314"/>
      <c r="C92" s="315"/>
      <c r="D92" s="315"/>
      <c r="E92" s="315"/>
      <c r="F92" s="315"/>
      <c r="G92" s="315"/>
      <c r="H92" s="315"/>
      <c r="I92" s="315"/>
      <c r="J92" s="315"/>
    </row>
    <row r="93" spans="1:10" s="386" customFormat="1" ht="11.25">
      <c r="A93" s="314"/>
      <c r="C93" s="315"/>
      <c r="D93" s="315"/>
      <c r="E93" s="315"/>
      <c r="F93" s="315"/>
      <c r="G93" s="315"/>
      <c r="H93" s="315"/>
      <c r="I93" s="315"/>
      <c r="J93" s="315"/>
    </row>
    <row r="94" spans="1:10" s="386" customFormat="1" ht="11.25">
      <c r="A94" s="314"/>
      <c r="C94" s="315"/>
      <c r="D94" s="315"/>
      <c r="E94" s="315"/>
      <c r="F94" s="315"/>
      <c r="G94" s="315"/>
      <c r="H94" s="315"/>
      <c r="I94" s="315"/>
      <c r="J94" s="315"/>
    </row>
    <row r="95" spans="1:10" s="386" customFormat="1" ht="11.25">
      <c r="A95" s="314"/>
      <c r="C95" s="315"/>
      <c r="D95" s="315"/>
      <c r="E95" s="315"/>
      <c r="F95" s="315"/>
      <c r="G95" s="315"/>
      <c r="H95" s="315"/>
      <c r="I95" s="315"/>
      <c r="J95" s="315"/>
    </row>
    <row r="96" spans="1:10" s="386" customFormat="1" ht="11.25">
      <c r="A96" s="314"/>
      <c r="C96" s="315"/>
      <c r="D96" s="315"/>
      <c r="E96" s="315"/>
      <c r="F96" s="315"/>
      <c r="G96" s="315"/>
      <c r="H96" s="315"/>
      <c r="I96" s="315"/>
      <c r="J96" s="315"/>
    </row>
    <row r="97" spans="1:10" s="386" customFormat="1" ht="11.25">
      <c r="A97" s="314"/>
      <c r="C97" s="315"/>
      <c r="D97" s="315"/>
      <c r="E97" s="315"/>
      <c r="F97" s="315"/>
      <c r="G97" s="315"/>
      <c r="H97" s="315"/>
      <c r="I97" s="315"/>
      <c r="J97" s="315"/>
    </row>
    <row r="98" spans="1:10" s="386" customFormat="1" ht="11.25">
      <c r="A98" s="314"/>
      <c r="C98" s="315"/>
      <c r="D98" s="315"/>
      <c r="E98" s="315"/>
      <c r="F98" s="315"/>
      <c r="G98" s="315"/>
      <c r="H98" s="315"/>
      <c r="I98" s="315"/>
      <c r="J98" s="315"/>
    </row>
    <row r="99" spans="1:10" s="386" customFormat="1" ht="11.25">
      <c r="A99" s="314"/>
      <c r="C99" s="315"/>
      <c r="D99" s="315"/>
      <c r="E99" s="315"/>
      <c r="F99" s="315"/>
      <c r="G99" s="315"/>
      <c r="H99" s="315"/>
      <c r="I99" s="315"/>
      <c r="J99" s="315"/>
    </row>
    <row r="100" spans="1:10" s="386" customFormat="1" ht="11.25">
      <c r="A100" s="314"/>
      <c r="C100" s="315"/>
      <c r="D100" s="315"/>
      <c r="E100" s="315"/>
      <c r="F100" s="315"/>
      <c r="G100" s="315"/>
      <c r="H100" s="315"/>
      <c r="I100" s="315"/>
      <c r="J100" s="315"/>
    </row>
    <row r="101" spans="1:10" s="386" customFormat="1" ht="11.25">
      <c r="A101" s="314"/>
      <c r="C101" s="315"/>
      <c r="D101" s="315"/>
      <c r="E101" s="315"/>
      <c r="F101" s="315"/>
      <c r="G101" s="315"/>
      <c r="H101" s="315"/>
      <c r="I101" s="315"/>
      <c r="J101" s="315"/>
    </row>
    <row r="102" spans="1:10" s="386" customFormat="1" ht="11.25">
      <c r="A102" s="314"/>
      <c r="C102" s="315"/>
      <c r="D102" s="315"/>
      <c r="E102" s="315"/>
      <c r="F102" s="315"/>
      <c r="G102" s="315"/>
      <c r="H102" s="315"/>
      <c r="I102" s="315"/>
      <c r="J102" s="315"/>
    </row>
    <row r="103" spans="1:10" s="386" customFormat="1" ht="11.25">
      <c r="A103" s="314"/>
      <c r="C103" s="315"/>
      <c r="D103" s="315"/>
      <c r="E103" s="315"/>
      <c r="F103" s="315"/>
      <c r="G103" s="315"/>
      <c r="H103" s="315"/>
      <c r="I103" s="315"/>
      <c r="J103" s="315"/>
    </row>
    <row r="104" spans="1:10" s="386" customFormat="1" ht="11.25">
      <c r="A104" s="314"/>
      <c r="C104" s="315"/>
      <c r="D104" s="315"/>
      <c r="E104" s="315"/>
      <c r="F104" s="315"/>
      <c r="G104" s="315"/>
      <c r="H104" s="315"/>
      <c r="I104" s="315"/>
      <c r="J104" s="315"/>
    </row>
    <row r="105" spans="1:10" s="386" customFormat="1" ht="11.25">
      <c r="A105" s="314"/>
      <c r="C105" s="315"/>
      <c r="D105" s="315"/>
      <c r="E105" s="315"/>
      <c r="F105" s="315"/>
      <c r="G105" s="315"/>
      <c r="H105" s="315"/>
      <c r="I105" s="315"/>
      <c r="J105" s="315"/>
    </row>
  </sheetData>
  <sheetProtection selectLockedCells="1"/>
  <mergeCells count="16">
    <mergeCell ref="A3:J3"/>
    <mergeCell ref="A4:J4"/>
    <mergeCell ref="J9:J10"/>
    <mergeCell ref="G7:J8"/>
    <mergeCell ref="A15:B15"/>
    <mergeCell ref="A11:B11"/>
    <mergeCell ref="I9:I10"/>
    <mergeCell ref="D7:D10"/>
    <mergeCell ref="H9:H10"/>
    <mergeCell ref="E7:E10"/>
    <mergeCell ref="A7:B10"/>
    <mergeCell ref="F7:F10"/>
    <mergeCell ref="C7:C10"/>
    <mergeCell ref="A12:B12"/>
    <mergeCell ref="A13:B13"/>
    <mergeCell ref="A14:B14"/>
  </mergeCells>
  <phoneticPr fontId="43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19</vt:i4>
      </vt:variant>
      <vt:variant>
        <vt:lpstr>이름이 지정된 범위</vt:lpstr>
      </vt:variant>
      <vt:variant>
        <vt:i4>19</vt:i4>
      </vt:variant>
    </vt:vector>
  </HeadingPairs>
  <TitlesOfParts>
    <vt:vector size="38" baseType="lpstr">
      <vt:lpstr>0.간지</vt:lpstr>
      <vt:lpstr>0-1.이면</vt:lpstr>
      <vt:lpstr>1.발전현황</vt:lpstr>
      <vt:lpstr>2.용도별전력사용량</vt:lpstr>
      <vt:lpstr>3.제조업중분류별전력사용량</vt:lpstr>
      <vt:lpstr>4.가스공급량</vt:lpstr>
      <vt:lpstr>5.도시가스이용현황</vt:lpstr>
      <vt:lpstr>6.도시가스보급률</vt:lpstr>
      <vt:lpstr>7.고압가스시설현황</vt:lpstr>
      <vt:lpstr>8.상수도</vt:lpstr>
      <vt:lpstr>9.상수도관</vt:lpstr>
      <vt:lpstr>10. 급수사용량</vt:lpstr>
      <vt:lpstr>11.급수사용료부과</vt:lpstr>
      <vt:lpstr>12.하수도인구및보급률 </vt:lpstr>
      <vt:lpstr>13. 하수사용료부과</vt:lpstr>
      <vt:lpstr>14.하수관로</vt:lpstr>
      <vt:lpstr>12.하수도인구및보급률</vt:lpstr>
      <vt:lpstr>13.하수사용료부과</vt:lpstr>
      <vt:lpstr>15.온천수생산</vt:lpstr>
      <vt:lpstr>'0.간지'!Print_Area</vt:lpstr>
      <vt:lpstr>'0-1.이면'!Print_Area</vt:lpstr>
      <vt:lpstr>'1.발전현황'!Print_Area</vt:lpstr>
      <vt:lpstr>'10. 급수사용량'!Print_Area</vt:lpstr>
      <vt:lpstr>'11.급수사용료부과'!Print_Area</vt:lpstr>
      <vt:lpstr>'12.하수도인구및보급률'!Print_Area</vt:lpstr>
      <vt:lpstr>'12.하수도인구및보급률 '!Print_Area</vt:lpstr>
      <vt:lpstr>'13. 하수사용료부과'!Print_Area</vt:lpstr>
      <vt:lpstr>'13.하수사용료부과'!Print_Area</vt:lpstr>
      <vt:lpstr>'14.하수관로'!Print_Area</vt:lpstr>
      <vt:lpstr>'15.온천수생산'!Print_Area</vt:lpstr>
      <vt:lpstr>'2.용도별전력사용량'!Print_Area</vt:lpstr>
      <vt:lpstr>'3.제조업중분류별전력사용량'!Print_Area</vt:lpstr>
      <vt:lpstr>'4.가스공급량'!Print_Area</vt:lpstr>
      <vt:lpstr>'5.도시가스이용현황'!Print_Area</vt:lpstr>
      <vt:lpstr>'6.도시가스보급률'!Print_Area</vt:lpstr>
      <vt:lpstr>'7.고압가스시설현황'!Print_Area</vt:lpstr>
      <vt:lpstr>'8.상수도'!Print_Area</vt:lpstr>
      <vt:lpstr>'9.상수도관'!Print_Area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2019-06-26T01:04:58Z</cp:lastPrinted>
  <dcterms:created xsi:type="dcterms:W3CDTF">2011-12-22T04:05:39Z</dcterms:created>
  <dcterms:modified xsi:type="dcterms:W3CDTF">2020-06-10T05:04:52Z</dcterms:modified>
</cp:coreProperties>
</file>